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0\Share\04ホームページ\08HP再構築用データ(ビルダー２１）\R6更新用\法律に基づく事項\"/>
    </mc:Choice>
  </mc:AlternateContent>
  <xr:revisionPtr revIDLastSave="0" documentId="13_ncr:1_{07522A14-AEEB-44FC-A907-2D6A0695538F}" xr6:coauthVersionLast="47" xr6:coauthVersionMax="47" xr10:uidLastSave="{00000000-0000-0000-0000-000000000000}"/>
  <bookViews>
    <workbookView xWindow="-120" yWindow="-120" windowWidth="24240" windowHeight="13140" xr2:uid="{98C77821-5E26-4598-BA81-95B1F1571A61}"/>
  </bookViews>
  <sheets>
    <sheet name="1貸借対照表" sheetId="5" r:id="rId1"/>
    <sheet name="2 正味財産増減計算書" sheetId="4" r:id="rId2"/>
  </sheets>
  <externalReferences>
    <externalReference r:id="rId3"/>
  </externalReferences>
  <definedNames>
    <definedName name="_xlnm.Print_Area" localSheetId="0">'1貸借対照表'!$A$1:$E$41</definedName>
    <definedName name="_xlnm.Print_Area" localSheetId="1">'2 正味財産増減計算書'!$A$1:$D$76</definedName>
    <definedName name="_xlnm.Print_Titles" localSheetId="1">'2 正味財産増減計算書'!$2:$3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5" l="1"/>
  <c r="C32" i="5"/>
  <c r="B32" i="5"/>
  <c r="D32" i="5" s="1"/>
  <c r="D31" i="5"/>
  <c r="B28" i="5"/>
  <c r="D28" i="5" s="1"/>
  <c r="B27" i="5"/>
  <c r="D27" i="5" s="1"/>
  <c r="D26" i="5"/>
  <c r="B26" i="5"/>
  <c r="B25" i="5"/>
  <c r="B24" i="5" s="1"/>
  <c r="C24" i="5"/>
  <c r="C29" i="5" s="1"/>
  <c r="C33" i="5" s="1"/>
  <c r="B18" i="5"/>
  <c r="D18" i="5" s="1"/>
  <c r="D17" i="5"/>
  <c r="B17" i="5"/>
  <c r="C16" i="5"/>
  <c r="C19" i="5" s="1"/>
  <c r="B13" i="5"/>
  <c r="B12" i="5" s="1"/>
  <c r="C12" i="5"/>
  <c r="C14" i="5" s="1"/>
  <c r="C9" i="5"/>
  <c r="B9" i="5"/>
  <c r="D9" i="5" s="1"/>
  <c r="D8" i="5"/>
  <c r="D7" i="5"/>
  <c r="D6" i="5"/>
  <c r="B6" i="5"/>
  <c r="D55" i="4"/>
  <c r="C20" i="5" l="1"/>
  <c r="C21" i="5" s="1"/>
  <c r="C38" i="5" s="1"/>
  <c r="C39" i="5" s="1"/>
  <c r="C40" i="5" s="1"/>
  <c r="B14" i="5"/>
  <c r="D12" i="5"/>
  <c r="B29" i="5"/>
  <c r="D24" i="5"/>
  <c r="B16" i="5"/>
  <c r="D25" i="5"/>
  <c r="D13" i="5"/>
  <c r="D15" i="4"/>
  <c r="D32" i="4"/>
  <c r="D24" i="4"/>
  <c r="B39" i="4"/>
  <c r="C68" i="4"/>
  <c r="B68" i="4"/>
  <c r="C22" i="4"/>
  <c r="C39" i="4"/>
  <c r="B22" i="4"/>
  <c r="C17" i="4"/>
  <c r="B17" i="4"/>
  <c r="C12" i="4"/>
  <c r="B12" i="4"/>
  <c r="C9" i="4"/>
  <c r="B9" i="4"/>
  <c r="C7" i="4"/>
  <c r="B7" i="4"/>
  <c r="D7" i="4" s="1"/>
  <c r="D75" i="4"/>
  <c r="D74" i="4"/>
  <c r="D73" i="4"/>
  <c r="D70" i="4"/>
  <c r="D67" i="4"/>
  <c r="D65" i="4"/>
  <c r="D61" i="4"/>
  <c r="D58" i="4"/>
  <c r="D57" i="4"/>
  <c r="D56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8" i="4"/>
  <c r="D37" i="4"/>
  <c r="D36" i="4"/>
  <c r="D35" i="4"/>
  <c r="D34" i="4"/>
  <c r="D33" i="4"/>
  <c r="D31" i="4"/>
  <c r="D30" i="4"/>
  <c r="D29" i="4"/>
  <c r="D28" i="4"/>
  <c r="D27" i="4"/>
  <c r="D26" i="4"/>
  <c r="D25" i="4"/>
  <c r="D23" i="4"/>
  <c r="D19" i="4"/>
  <c r="D18" i="4"/>
  <c r="D16" i="4"/>
  <c r="D14" i="4"/>
  <c r="D13" i="4"/>
  <c r="D11" i="4"/>
  <c r="D10" i="4"/>
  <c r="D8" i="4"/>
  <c r="D16" i="5" l="1"/>
  <c r="B19" i="5"/>
  <c r="D19" i="5" s="1"/>
  <c r="B33" i="5"/>
  <c r="D29" i="5"/>
  <c r="D14" i="5"/>
  <c r="D12" i="4"/>
  <c r="C20" i="4"/>
  <c r="C59" i="4"/>
  <c r="D68" i="4"/>
  <c r="B59" i="4"/>
  <c r="B20" i="4"/>
  <c r="D39" i="4"/>
  <c r="D22" i="4"/>
  <c r="D17" i="4"/>
  <c r="D9" i="4"/>
  <c r="B20" i="5" l="1"/>
  <c r="D33" i="5"/>
  <c r="C60" i="4"/>
  <c r="C62" i="4" s="1"/>
  <c r="C69" i="4" s="1"/>
  <c r="C71" i="4" s="1"/>
  <c r="C76" i="4" s="1"/>
  <c r="D59" i="4"/>
  <c r="B60" i="4"/>
  <c r="D20" i="4"/>
  <c r="D20" i="5" l="1"/>
  <c r="B21" i="5"/>
  <c r="B62" i="4"/>
  <c r="D60" i="4"/>
  <c r="D21" i="5" l="1"/>
  <c r="B38" i="5"/>
  <c r="B69" i="4"/>
  <c r="D62" i="4"/>
  <c r="D38" i="5" l="1"/>
  <c r="B39" i="5"/>
  <c r="D69" i="4"/>
  <c r="B71" i="4"/>
  <c r="D39" i="5" l="1"/>
  <c r="B40" i="5"/>
  <c r="D40" i="5" s="1"/>
  <c r="D71" i="4"/>
  <c r="B76" i="4"/>
  <c r="D76" i="4" s="1"/>
</calcChain>
</file>

<file path=xl/sharedStrings.xml><?xml version="1.0" encoding="utf-8"?>
<sst xmlns="http://schemas.openxmlformats.org/spreadsheetml/2006/main" count="122" uniqueCount="103">
  <si>
    <t>（単位：円）</t>
  </si>
  <si>
    <t>科　　　　目</t>
  </si>
  <si>
    <t>当年度</t>
  </si>
  <si>
    <t>前年度</t>
  </si>
  <si>
    <t>増　減</t>
  </si>
  <si>
    <t>Ⅲ  正味財産期末残高</t>
  </si>
  <si>
    <t>指定正味財産期末残高</t>
  </si>
  <si>
    <t>指定正味財産期首残高</t>
  </si>
  <si>
    <t>当期指定正味財産増減額</t>
  </si>
  <si>
    <t>Ⅱ  指定正味財産増減の部</t>
  </si>
  <si>
    <t>一般正味財産期末残高</t>
  </si>
  <si>
    <t>一般正味財産期首残高</t>
  </si>
  <si>
    <t>当期一般正味財産増減額</t>
  </si>
  <si>
    <t>当期経常外増減額</t>
  </si>
  <si>
    <t>経常外費用計</t>
  </si>
  <si>
    <t>(2) 経常外費用</t>
  </si>
  <si>
    <t>経常外収益計</t>
  </si>
  <si>
    <t>(1) 経常外収益</t>
  </si>
  <si>
    <t>２．経常外増減の部</t>
  </si>
  <si>
    <t>当期経常増減額</t>
  </si>
  <si>
    <t>評価損益等計</t>
  </si>
  <si>
    <t>評価損益等調整前当期経常増減額</t>
  </si>
  <si>
    <t>経常費用計</t>
  </si>
  <si>
    <t>雑費</t>
  </si>
  <si>
    <t>交際費</t>
  </si>
  <si>
    <t>租税公課</t>
  </si>
  <si>
    <t>支払会費</t>
  </si>
  <si>
    <t>賃借料</t>
  </si>
  <si>
    <t>光熱水料費</t>
  </si>
  <si>
    <t>印刷製本費</t>
  </si>
  <si>
    <t>修繕費</t>
  </si>
  <si>
    <t>消耗品費</t>
  </si>
  <si>
    <t>消耗什器備品費</t>
  </si>
  <si>
    <t>通信運搬費</t>
  </si>
  <si>
    <t>旅費交通費</t>
  </si>
  <si>
    <t>会議費</t>
  </si>
  <si>
    <t>福利厚生費</t>
  </si>
  <si>
    <t>派遣職員費</t>
  </si>
  <si>
    <t>役員報酬</t>
  </si>
  <si>
    <t>管理費</t>
  </si>
  <si>
    <t>委託費</t>
  </si>
  <si>
    <t>調査研究費</t>
  </si>
  <si>
    <t>事業費</t>
  </si>
  <si>
    <t>(2) 経常費用</t>
  </si>
  <si>
    <t>経常収益計</t>
  </si>
  <si>
    <t>雑収益</t>
  </si>
  <si>
    <t>受取利息</t>
  </si>
  <si>
    <t>（国）価格高騰緊急対策事業受託収益</t>
  </si>
  <si>
    <t>リース事業事務受託収益</t>
  </si>
  <si>
    <t>肉用子牛運用適正化事業受託事務費収益</t>
    <rPh sb="4" eb="6">
      <t>ウンヨウ</t>
    </rPh>
    <rPh sb="6" eb="9">
      <t>テキセイカ</t>
    </rPh>
    <rPh sb="9" eb="11">
      <t>ジギョウ</t>
    </rPh>
    <rPh sb="11" eb="13">
      <t>ジュタク</t>
    </rPh>
    <rPh sb="15" eb="16">
      <t>ヒ</t>
    </rPh>
    <phoneticPr fontId="5"/>
  </si>
  <si>
    <t>事業収益</t>
  </si>
  <si>
    <t>受取県補助金</t>
  </si>
  <si>
    <t>受取助成金</t>
  </si>
  <si>
    <t>受取補助金等</t>
  </si>
  <si>
    <t>正会員受取会費</t>
    <phoneticPr fontId="5"/>
  </si>
  <si>
    <t>受取会費</t>
    <phoneticPr fontId="5"/>
  </si>
  <si>
    <t>(1) 経常収益</t>
    <phoneticPr fontId="5"/>
  </si>
  <si>
    <t>１．経常増減の部</t>
  </si>
  <si>
    <t>Ⅰ  一般正味財産増減の部</t>
  </si>
  <si>
    <t>給料手当</t>
  </si>
  <si>
    <t>退職給付費用</t>
  </si>
  <si>
    <t>給料手当</t>
    <phoneticPr fontId="2"/>
  </si>
  <si>
    <t>修繕費</t>
    <phoneticPr fontId="2"/>
  </si>
  <si>
    <t>（県）価格高騰対策緊急支援事業受託収益</t>
    <rPh sb="1" eb="2">
      <t>ケン</t>
    </rPh>
    <rPh sb="9" eb="13">
      <t>キンキュウシエン</t>
    </rPh>
    <phoneticPr fontId="2"/>
  </si>
  <si>
    <t>２　正味財産増減計算書　（令和5年4月1日から令和6年3月31日まで）</t>
    <rPh sb="2" eb="4">
      <t>ショウミ</t>
    </rPh>
    <phoneticPr fontId="5"/>
  </si>
  <si>
    <t>（１）貸借対照表　（令和6年3月31日現在）</t>
    <rPh sb="18" eb="21">
      <t>ニチゲンザイ</t>
    </rPh>
    <phoneticPr fontId="5"/>
  </si>
  <si>
    <t>Ⅰ  資産の部</t>
  </si>
  <si>
    <t>　１．流動資産</t>
    <phoneticPr fontId="5"/>
  </si>
  <si>
    <t>　　　現金預金</t>
    <phoneticPr fontId="5"/>
  </si>
  <si>
    <t>　　　未収金</t>
    <rPh sb="3" eb="6">
      <t>ミシュウキン</t>
    </rPh>
    <phoneticPr fontId="2"/>
  </si>
  <si>
    <t>　　　前払金</t>
    <phoneticPr fontId="5"/>
  </si>
  <si>
    <t>　　　流動資産合計</t>
    <phoneticPr fontId="5"/>
  </si>
  <si>
    <t>　２．固定資産</t>
    <phoneticPr fontId="2"/>
  </si>
  <si>
    <t>　(2) 特定資産</t>
    <rPh sb="5" eb="7">
      <t>トクテイ</t>
    </rPh>
    <phoneticPr fontId="2"/>
  </si>
  <si>
    <t>　　　退職給付引当資産</t>
    <rPh sb="3" eb="11">
      <t>タイショクキュウフヒキアテシサン</t>
    </rPh>
    <phoneticPr fontId="5"/>
  </si>
  <si>
    <t>　　　  滋賀銀行近江八幡駅前支店　退52048082</t>
    <rPh sb="5" eb="7">
      <t>シガ</t>
    </rPh>
    <rPh sb="7" eb="9">
      <t>ギンコウ</t>
    </rPh>
    <rPh sb="9" eb="13">
      <t>オウミハチマン</t>
    </rPh>
    <rPh sb="13" eb="15">
      <t>エキマエ</t>
    </rPh>
    <rPh sb="15" eb="17">
      <t>シテン</t>
    </rPh>
    <rPh sb="18" eb="19">
      <t>タイ</t>
    </rPh>
    <phoneticPr fontId="5"/>
  </si>
  <si>
    <t>　　　特定資産合計</t>
    <rPh sb="3" eb="5">
      <t>トクテイ</t>
    </rPh>
    <phoneticPr fontId="5"/>
  </si>
  <si>
    <t>　(3) その他固定資産</t>
    <phoneticPr fontId="2"/>
  </si>
  <si>
    <t>　　　関係団体出資金</t>
    <phoneticPr fontId="5"/>
  </si>
  <si>
    <t>　　　  全日基入会預け金</t>
    <phoneticPr fontId="5"/>
  </si>
  <si>
    <t>　　　  滋賀県畜産振興協会特別運用基金</t>
    <phoneticPr fontId="5"/>
  </si>
  <si>
    <t>　　　その他固定資産合計</t>
    <phoneticPr fontId="5"/>
  </si>
  <si>
    <t>　　　固定資産合計</t>
    <phoneticPr fontId="5"/>
  </si>
  <si>
    <t>　  資産合計</t>
    <phoneticPr fontId="5"/>
  </si>
  <si>
    <t>Ⅱ  負債の部</t>
    <phoneticPr fontId="5"/>
  </si>
  <si>
    <t>　１．流動負債</t>
    <phoneticPr fontId="5"/>
  </si>
  <si>
    <t>　    預り金</t>
    <phoneticPr fontId="5"/>
  </si>
  <si>
    <t>　      源泉所得税</t>
    <phoneticPr fontId="5"/>
  </si>
  <si>
    <t>　      健康保険料</t>
    <phoneticPr fontId="5"/>
  </si>
  <si>
    <t>　      厚生年金保険料</t>
    <phoneticPr fontId="5"/>
  </si>
  <si>
    <t>　      雇用保険料</t>
    <rPh sb="7" eb="9">
      <t>コヨウ</t>
    </rPh>
    <phoneticPr fontId="5"/>
  </si>
  <si>
    <t>　    流動負債合計</t>
    <phoneticPr fontId="5"/>
  </si>
  <si>
    <t>　２．固定負債</t>
    <rPh sb="3" eb="5">
      <t>コテイ</t>
    </rPh>
    <phoneticPr fontId="5"/>
  </si>
  <si>
    <t>　　　　退職給付引当資産</t>
    <rPh sb="4" eb="12">
      <t>タイショクキュウフヒキアテシサン</t>
    </rPh>
    <phoneticPr fontId="5"/>
  </si>
  <si>
    <t>　    固定負債合計</t>
    <rPh sb="5" eb="7">
      <t>コテイ</t>
    </rPh>
    <phoneticPr fontId="5"/>
  </si>
  <si>
    <t xml:space="preserve">    負債合計</t>
    <phoneticPr fontId="5"/>
  </si>
  <si>
    <t>Ⅲ  正味財産の部</t>
  </si>
  <si>
    <t>　１．指定正味財産</t>
    <phoneticPr fontId="5"/>
  </si>
  <si>
    <t>　    指定正味財産合計</t>
    <phoneticPr fontId="5"/>
  </si>
  <si>
    <t>　２．一般正味財産</t>
    <phoneticPr fontId="5"/>
  </si>
  <si>
    <t>　　　一般正味財産合計</t>
    <rPh sb="9" eb="11">
      <t>ゴウケイ</t>
    </rPh>
    <phoneticPr fontId="5"/>
  </si>
  <si>
    <t>　　正味財産合計</t>
    <phoneticPr fontId="5"/>
  </si>
  <si>
    <t>　　負債及び正味財産合計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</si>
</sst>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△\ #,##0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6" fillId="0" borderId="0" xfId="1" applyFont="1">
      <alignment vertical="center"/>
    </xf>
    <xf numFmtId="49" fontId="6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49" fontId="3" fillId="0" borderId="8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49" fontId="3" fillId="0" borderId="2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0" fontId="3" fillId="0" borderId="0" xfId="1" applyFont="1">
      <alignment vertical="center"/>
    </xf>
    <xf numFmtId="49" fontId="3" fillId="0" borderId="1" xfId="1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49" fontId="3" fillId="0" borderId="8" xfId="1" applyNumberFormat="1" applyFont="1" applyBorder="1" applyAlignment="1">
      <alignment horizontal="left" vertical="center" indent="1"/>
    </xf>
    <xf numFmtId="49" fontId="3" fillId="0" borderId="8" xfId="1" applyNumberFormat="1" applyFont="1" applyBorder="1" applyAlignment="1">
      <alignment horizontal="left" vertical="center" indent="2"/>
    </xf>
    <xf numFmtId="49" fontId="3" fillId="0" borderId="8" xfId="1" applyNumberFormat="1" applyFont="1" applyBorder="1" applyAlignment="1">
      <alignment horizontal="left" vertical="center" indent="4"/>
    </xf>
    <xf numFmtId="49" fontId="3" fillId="0" borderId="8" xfId="1" applyNumberFormat="1" applyFont="1" applyBorder="1" applyAlignment="1">
      <alignment horizontal="left" vertical="center" indent="5"/>
    </xf>
    <xf numFmtId="49" fontId="3" fillId="0" borderId="2" xfId="1" applyNumberFormat="1" applyFont="1" applyBorder="1" applyAlignment="1">
      <alignment horizontal="left" vertical="center" indent="5"/>
    </xf>
    <xf numFmtId="176" fontId="3" fillId="0" borderId="11" xfId="1" applyNumberFormat="1" applyFont="1" applyBorder="1">
      <alignment vertical="center"/>
    </xf>
    <xf numFmtId="49" fontId="3" fillId="0" borderId="1" xfId="1" applyNumberFormat="1" applyFont="1" applyBorder="1" applyAlignment="1">
      <alignment horizontal="left" vertical="center" indent="4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 indent="5"/>
    </xf>
    <xf numFmtId="49" fontId="9" fillId="0" borderId="13" xfId="1" applyNumberFormat="1" applyFont="1" applyBorder="1" applyAlignment="1">
      <alignment horizontal="center" vertical="center"/>
    </xf>
    <xf numFmtId="49" fontId="7" fillId="0" borderId="0" xfId="1" applyNumberFormat="1" applyFont="1">
      <alignment vertical="center"/>
    </xf>
    <xf numFmtId="49" fontId="7" fillId="0" borderId="0" xfId="2" applyNumberFormat="1" applyFont="1">
      <alignment vertical="center"/>
    </xf>
    <xf numFmtId="49" fontId="10" fillId="0" borderId="0" xfId="2" applyNumberFormat="1" applyFont="1">
      <alignment vertical="center"/>
    </xf>
    <xf numFmtId="0" fontId="6" fillId="0" borderId="0" xfId="2" applyFont="1">
      <alignment vertical="center"/>
    </xf>
    <xf numFmtId="176" fontId="6" fillId="0" borderId="0" xfId="2" applyNumberFormat="1" applyFont="1">
      <alignment vertical="center"/>
    </xf>
    <xf numFmtId="49" fontId="3" fillId="0" borderId="0" xfId="2" applyNumberFormat="1" applyFont="1" applyAlignment="1">
      <alignment horizontal="right" vertical="center"/>
    </xf>
    <xf numFmtId="49" fontId="3" fillId="0" borderId="16" xfId="2" applyNumberFormat="1" applyFont="1" applyBorder="1" applyAlignment="1">
      <alignment horizontal="center" vertical="center"/>
    </xf>
    <xf numFmtId="49" fontId="9" fillId="0" borderId="13" xfId="2" applyNumberFormat="1" applyFont="1" applyBorder="1" applyAlignment="1">
      <alignment horizontal="center" vertical="center"/>
    </xf>
    <xf numFmtId="49" fontId="3" fillId="0" borderId="13" xfId="2" applyNumberFormat="1" applyFont="1" applyBorder="1" applyAlignment="1">
      <alignment horizontal="center" vertical="center"/>
    </xf>
    <xf numFmtId="49" fontId="3" fillId="0" borderId="17" xfId="2" applyNumberFormat="1" applyFont="1" applyBorder="1" applyAlignment="1">
      <alignment horizontal="center" vertical="center"/>
    </xf>
    <xf numFmtId="49" fontId="3" fillId="0" borderId="8" xfId="2" applyNumberFormat="1" applyFont="1" applyBorder="1">
      <alignment vertical="center"/>
    </xf>
    <xf numFmtId="176" fontId="3" fillId="0" borderId="3" xfId="2" applyNumberFormat="1" applyFont="1" applyBorder="1">
      <alignment vertical="center"/>
    </xf>
    <xf numFmtId="176" fontId="3" fillId="0" borderId="9" xfId="2" applyNumberFormat="1" applyFont="1" applyBorder="1">
      <alignment vertical="center"/>
    </xf>
    <xf numFmtId="176" fontId="3" fillId="0" borderId="18" xfId="2" applyNumberFormat="1" applyFont="1" applyBorder="1">
      <alignment vertical="center"/>
    </xf>
    <xf numFmtId="176" fontId="3" fillId="0" borderId="4" xfId="2" applyNumberFormat="1" applyFont="1" applyBorder="1">
      <alignment vertical="center"/>
    </xf>
    <xf numFmtId="176" fontId="3" fillId="0" borderId="19" xfId="2" applyNumberFormat="1" applyFont="1" applyBorder="1">
      <alignment vertical="center"/>
    </xf>
    <xf numFmtId="176" fontId="3" fillId="0" borderId="20" xfId="2" applyNumberFormat="1" applyFont="1" applyBorder="1">
      <alignment vertical="center"/>
    </xf>
    <xf numFmtId="176" fontId="3" fillId="0" borderId="21" xfId="2" applyNumberFormat="1" applyFont="1" applyBorder="1">
      <alignment vertical="center"/>
    </xf>
    <xf numFmtId="176" fontId="3" fillId="0" borderId="16" xfId="2" applyNumberFormat="1" applyFont="1" applyBorder="1">
      <alignment vertical="center"/>
    </xf>
    <xf numFmtId="176" fontId="3" fillId="0" borderId="7" xfId="2" applyNumberFormat="1" applyFont="1" applyBorder="1">
      <alignment vertical="center"/>
    </xf>
    <xf numFmtId="176" fontId="3" fillId="0" borderId="22" xfId="2" applyNumberFormat="1" applyFont="1" applyBorder="1">
      <alignment vertical="center"/>
    </xf>
    <xf numFmtId="176" fontId="3" fillId="0" borderId="23" xfId="2" applyNumberFormat="1" applyFont="1" applyBorder="1">
      <alignment vertical="center"/>
    </xf>
    <xf numFmtId="176" fontId="3" fillId="0" borderId="13" xfId="2" applyNumberFormat="1" applyFont="1" applyBorder="1">
      <alignment vertical="center"/>
    </xf>
    <xf numFmtId="176" fontId="3" fillId="0" borderId="17" xfId="2" applyNumberFormat="1" applyFont="1" applyBorder="1">
      <alignment vertical="center"/>
    </xf>
    <xf numFmtId="49" fontId="3" fillId="0" borderId="2" xfId="2" applyNumberFormat="1" applyFont="1" applyBorder="1">
      <alignment vertical="center"/>
    </xf>
    <xf numFmtId="176" fontId="3" fillId="0" borderId="6" xfId="2" applyNumberFormat="1" applyFont="1" applyBorder="1">
      <alignment vertical="center"/>
    </xf>
    <xf numFmtId="176" fontId="3" fillId="0" borderId="5" xfId="2" applyNumberFormat="1" applyFont="1" applyBorder="1">
      <alignment vertical="center"/>
    </xf>
    <xf numFmtId="49" fontId="6" fillId="0" borderId="0" xfId="2" applyNumberFormat="1" applyFont="1" applyAlignment="1">
      <alignment horizontal="right" vertical="center"/>
    </xf>
  </cellXfs>
  <cellStyles count="3">
    <cellStyle name="標準" xfId="0" builtinId="0"/>
    <cellStyle name="標準 2" xfId="1" xr:uid="{54DCBCB4-9E39-4258-B3CF-98A4700E13E9}"/>
    <cellStyle name="標準 2 2" xfId="2" xr:uid="{719703D7-FC94-4120-B138-8E086C8C99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150\Share\02&#32207;&#20250;&#12539;&#29702;&#20107;&#20250;&#12539;&#30435;&#26619;&#20250;\R6\&#20196;&#21644;5&#24180;&#24230;&#12395;&#20418;&#12427;&#30435;&#26619;&#20250;&#65288;R6.4.25&#65289;\&#20196;&#21644;&#65301;&#24180;&#24230;&#27770;&#31639;&#26360;&#39006;.xlsx" TargetMode="External"/><Relationship Id="rId1" Type="http://schemas.openxmlformats.org/officeDocument/2006/relationships/externalLinkPath" Target="/02&#32207;&#20250;&#12539;&#29702;&#20107;&#20250;&#12539;&#30435;&#26619;&#20250;/R6/&#20196;&#21644;5&#24180;&#24230;&#12395;&#20418;&#12427;&#30435;&#26619;&#20250;&#65288;R6.4.25&#65289;/&#20196;&#21644;&#65301;&#24180;&#24230;&#27770;&#31639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-1 BS"/>
      <sheetName val="2-2 正味財産増減"/>
      <sheetName val="2-3･4 財務諸表(注)"/>
      <sheetName val="2-5 財産目録"/>
      <sheetName val="2-6 収支計算書"/>
      <sheetName val="2-7 収支計算(注)"/>
      <sheetName val="3-1 BS内訳"/>
      <sheetName val="3-2 正味財産増減内訳"/>
      <sheetName val="3-3残高証明書①"/>
      <sheetName val="3-3残高証明書②"/>
      <sheetName val="3-4総括表"/>
    </sheetNames>
    <sheetDataSet>
      <sheetData sheetId="0"/>
      <sheetData sheetId="1"/>
      <sheetData sheetId="2" refreshError="1"/>
      <sheetData sheetId="3">
        <row r="18">
          <cell r="F18">
            <v>9543236</v>
          </cell>
        </row>
        <row r="22">
          <cell r="F22">
            <v>127600</v>
          </cell>
        </row>
        <row r="27">
          <cell r="F27">
            <v>100000</v>
          </cell>
        </row>
        <row r="28">
          <cell r="F28">
            <v>350000</v>
          </cell>
        </row>
        <row r="34">
          <cell r="F34">
            <v>19150</v>
          </cell>
        </row>
        <row r="35">
          <cell r="F35">
            <v>51839</v>
          </cell>
        </row>
        <row r="36">
          <cell r="F36">
            <v>82350</v>
          </cell>
        </row>
        <row r="37">
          <cell r="F37">
            <v>13806</v>
          </cell>
        </row>
      </sheetData>
      <sheetData sheetId="4">
        <row r="7">
          <cell r="B7">
            <v>2950000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C9DE6-D4F4-4BB1-AB69-7BBF1C6CB664}">
  <sheetPr>
    <pageSetUpPr fitToPage="1"/>
  </sheetPr>
  <dimension ref="A1:D41"/>
  <sheetViews>
    <sheetView tabSelected="1" zoomScale="85" zoomScaleNormal="85" workbookViewId="0">
      <selection activeCell="A22" sqref="A22"/>
    </sheetView>
  </sheetViews>
  <sheetFormatPr defaultRowHeight="13.5" x14ac:dyDescent="0.4"/>
  <cols>
    <col min="1" max="1" width="46.625" style="32" customWidth="1"/>
    <col min="2" max="4" width="15.625" style="32" customWidth="1"/>
    <col min="5" max="5" width="0.625" style="32" customWidth="1"/>
    <col min="6" max="16384" width="9" style="32"/>
  </cols>
  <sheetData>
    <row r="1" spans="1:4" ht="21" customHeight="1" x14ac:dyDescent="0.4">
      <c r="A1" s="30" t="s">
        <v>65</v>
      </c>
      <c r="B1" s="31"/>
      <c r="C1" s="31"/>
      <c r="D1" s="31"/>
    </row>
    <row r="2" spans="1:4" ht="21" customHeight="1" x14ac:dyDescent="0.4">
      <c r="B2" s="33"/>
      <c r="C2" s="33"/>
      <c r="D2" s="34" t="s">
        <v>0</v>
      </c>
    </row>
    <row r="3" spans="1:4" ht="21" customHeight="1" x14ac:dyDescent="0.4">
      <c r="A3" s="35" t="s">
        <v>1</v>
      </c>
      <c r="B3" s="36" t="s">
        <v>2</v>
      </c>
      <c r="C3" s="37" t="s">
        <v>3</v>
      </c>
      <c r="D3" s="38" t="s">
        <v>4</v>
      </c>
    </row>
    <row r="4" spans="1:4" ht="21" customHeight="1" x14ac:dyDescent="0.4">
      <c r="A4" s="39" t="s">
        <v>66</v>
      </c>
      <c r="B4" s="40"/>
      <c r="C4" s="40"/>
      <c r="D4" s="41"/>
    </row>
    <row r="5" spans="1:4" ht="21" customHeight="1" x14ac:dyDescent="0.4">
      <c r="A5" s="39" t="s">
        <v>67</v>
      </c>
      <c r="B5" s="40"/>
      <c r="C5" s="40"/>
      <c r="D5" s="41"/>
    </row>
    <row r="6" spans="1:4" ht="21" customHeight="1" x14ac:dyDescent="0.4">
      <c r="A6" s="39" t="s">
        <v>68</v>
      </c>
      <c r="B6" s="19">
        <f>'[1]2-5 財産目録'!F18</f>
        <v>9543236</v>
      </c>
      <c r="C6" s="19">
        <v>8644471</v>
      </c>
      <c r="D6" s="41">
        <f>B6-C6</f>
        <v>898765</v>
      </c>
    </row>
    <row r="7" spans="1:4" ht="21" customHeight="1" x14ac:dyDescent="0.4">
      <c r="A7" s="39" t="s">
        <v>69</v>
      </c>
      <c r="B7" s="19">
        <v>0</v>
      </c>
      <c r="C7" s="19">
        <v>57757</v>
      </c>
      <c r="D7" s="42">
        <f t="shared" ref="D7" si="0">B7-C7</f>
        <v>-57757</v>
      </c>
    </row>
    <row r="8" spans="1:4" ht="21" customHeight="1" x14ac:dyDescent="0.4">
      <c r="A8" s="39" t="s">
        <v>70</v>
      </c>
      <c r="B8" s="40">
        <v>0</v>
      </c>
      <c r="C8" s="40">
        <v>25920</v>
      </c>
      <c r="D8" s="41">
        <f>B8-C8</f>
        <v>-25920</v>
      </c>
    </row>
    <row r="9" spans="1:4" ht="21" customHeight="1" x14ac:dyDescent="0.4">
      <c r="A9" s="39" t="s">
        <v>71</v>
      </c>
      <c r="B9" s="43">
        <f>SUM(B6,B8)</f>
        <v>9543236</v>
      </c>
      <c r="C9" s="43">
        <f>SUM(C6:C8)</f>
        <v>8728148</v>
      </c>
      <c r="D9" s="44">
        <f>B9-C9</f>
        <v>815088</v>
      </c>
    </row>
    <row r="10" spans="1:4" ht="21" customHeight="1" x14ac:dyDescent="0.4">
      <c r="A10" s="39" t="s">
        <v>72</v>
      </c>
      <c r="B10" s="43"/>
      <c r="C10" s="43"/>
      <c r="D10" s="45"/>
    </row>
    <row r="11" spans="1:4" ht="21" customHeight="1" x14ac:dyDescent="0.4">
      <c r="A11" s="39" t="s">
        <v>73</v>
      </c>
      <c r="B11" s="40"/>
      <c r="C11" s="40"/>
      <c r="D11" s="42"/>
    </row>
    <row r="12" spans="1:4" ht="21" customHeight="1" x14ac:dyDescent="0.4">
      <c r="A12" s="39" t="s">
        <v>74</v>
      </c>
      <c r="B12" s="40">
        <f>B13</f>
        <v>127600</v>
      </c>
      <c r="C12" s="40">
        <f t="shared" ref="C12" si="1">C13</f>
        <v>0</v>
      </c>
      <c r="D12" s="42">
        <f t="shared" ref="D12:D13" si="2">B12-C12</f>
        <v>127600</v>
      </c>
    </row>
    <row r="13" spans="1:4" ht="21" customHeight="1" x14ac:dyDescent="0.4">
      <c r="A13" s="39" t="s">
        <v>75</v>
      </c>
      <c r="B13" s="40">
        <f>'[1]2-5 財産目録'!F22</f>
        <v>127600</v>
      </c>
      <c r="C13" s="40">
        <v>0</v>
      </c>
      <c r="D13" s="46">
        <f t="shared" si="2"/>
        <v>127600</v>
      </c>
    </row>
    <row r="14" spans="1:4" ht="21" customHeight="1" x14ac:dyDescent="0.4">
      <c r="A14" s="39" t="s">
        <v>76</v>
      </c>
      <c r="B14" s="47">
        <f>SUM(B12)</f>
        <v>127600</v>
      </c>
      <c r="C14" s="47">
        <f t="shared" ref="C14" si="3">SUM(C12)</f>
        <v>0</v>
      </c>
      <c r="D14" s="46">
        <f>B14-C14</f>
        <v>127600</v>
      </c>
    </row>
    <row r="15" spans="1:4" ht="21" customHeight="1" x14ac:dyDescent="0.4">
      <c r="A15" s="39" t="s">
        <v>77</v>
      </c>
      <c r="B15" s="40"/>
      <c r="C15" s="40"/>
      <c r="D15" s="41"/>
    </row>
    <row r="16" spans="1:4" ht="21" customHeight="1" x14ac:dyDescent="0.4">
      <c r="A16" s="39" t="s">
        <v>78</v>
      </c>
      <c r="B16" s="40">
        <f>B17+B18</f>
        <v>450000</v>
      </c>
      <c r="C16" s="40">
        <f>C17+C18</f>
        <v>450000</v>
      </c>
      <c r="D16" s="41">
        <f t="shared" ref="D16:D29" si="4">B16-C16</f>
        <v>0</v>
      </c>
    </row>
    <row r="17" spans="1:4" ht="21" customHeight="1" x14ac:dyDescent="0.4">
      <c r="A17" s="39" t="s">
        <v>79</v>
      </c>
      <c r="B17" s="40">
        <f>'[1]2-5 財産目録'!F27</f>
        <v>100000</v>
      </c>
      <c r="C17" s="40">
        <v>100000</v>
      </c>
      <c r="D17" s="41">
        <f t="shared" si="4"/>
        <v>0</v>
      </c>
    </row>
    <row r="18" spans="1:4" ht="21" customHeight="1" x14ac:dyDescent="0.4">
      <c r="A18" s="39" t="s">
        <v>80</v>
      </c>
      <c r="B18" s="40">
        <f>'[1]2-5 財産目録'!F28</f>
        <v>350000</v>
      </c>
      <c r="C18" s="40">
        <v>350000</v>
      </c>
      <c r="D18" s="41">
        <f t="shared" si="4"/>
        <v>0</v>
      </c>
    </row>
    <row r="19" spans="1:4" ht="21" customHeight="1" x14ac:dyDescent="0.4">
      <c r="A19" s="39" t="s">
        <v>81</v>
      </c>
      <c r="B19" s="43">
        <f>B16</f>
        <v>450000</v>
      </c>
      <c r="C19" s="43">
        <f>C16</f>
        <v>450000</v>
      </c>
      <c r="D19" s="48">
        <f t="shared" si="4"/>
        <v>0</v>
      </c>
    </row>
    <row r="20" spans="1:4" ht="21" customHeight="1" x14ac:dyDescent="0.4">
      <c r="A20" s="39" t="s">
        <v>82</v>
      </c>
      <c r="B20" s="43">
        <f>SUM(B14,B19)</f>
        <v>577600</v>
      </c>
      <c r="C20" s="43">
        <f>SUM(C14,C19)</f>
        <v>450000</v>
      </c>
      <c r="D20" s="48">
        <f>B20-C20</f>
        <v>127600</v>
      </c>
    </row>
    <row r="21" spans="1:4" ht="21" customHeight="1" x14ac:dyDescent="0.4">
      <c r="A21" s="39" t="s">
        <v>83</v>
      </c>
      <c r="B21" s="43">
        <f>SUM(B9,B20)</f>
        <v>10120836</v>
      </c>
      <c r="C21" s="43">
        <f>SUM(C9,C20)</f>
        <v>9178148</v>
      </c>
      <c r="D21" s="48">
        <f>B21-C21</f>
        <v>942688</v>
      </c>
    </row>
    <row r="22" spans="1:4" ht="21" customHeight="1" x14ac:dyDescent="0.4">
      <c r="A22" s="39" t="s">
        <v>84</v>
      </c>
      <c r="B22" s="43"/>
      <c r="C22" s="43"/>
      <c r="D22" s="48"/>
    </row>
    <row r="23" spans="1:4" ht="21" customHeight="1" x14ac:dyDescent="0.4">
      <c r="A23" s="39" t="s">
        <v>85</v>
      </c>
      <c r="B23" s="40"/>
      <c r="C23" s="40"/>
      <c r="D23" s="41"/>
    </row>
    <row r="24" spans="1:4" ht="21" customHeight="1" x14ac:dyDescent="0.4">
      <c r="A24" s="39" t="s">
        <v>86</v>
      </c>
      <c r="B24" s="40">
        <f>SUM(B25:B28)</f>
        <v>167145</v>
      </c>
      <c r="C24" s="40">
        <f>SUM(C25:C28)</f>
        <v>55665</v>
      </c>
      <c r="D24" s="41">
        <f t="shared" si="4"/>
        <v>111480</v>
      </c>
    </row>
    <row r="25" spans="1:4" ht="21" customHeight="1" x14ac:dyDescent="0.4">
      <c r="A25" s="39" t="s">
        <v>87</v>
      </c>
      <c r="B25" s="19">
        <f>'[1]2-5 財産目録'!F34</f>
        <v>19150</v>
      </c>
      <c r="C25" s="19">
        <v>13470</v>
      </c>
      <c r="D25" s="41">
        <f t="shared" si="4"/>
        <v>5680</v>
      </c>
    </row>
    <row r="26" spans="1:4" ht="21" customHeight="1" x14ac:dyDescent="0.4">
      <c r="A26" s="39" t="s">
        <v>88</v>
      </c>
      <c r="B26" s="19">
        <f>'[1]2-5 財産目録'!F35</f>
        <v>51839</v>
      </c>
      <c r="C26" s="19">
        <v>14745</v>
      </c>
      <c r="D26" s="41">
        <f>B26-C26</f>
        <v>37094</v>
      </c>
    </row>
    <row r="27" spans="1:4" ht="21" customHeight="1" x14ac:dyDescent="0.4">
      <c r="A27" s="39" t="s">
        <v>89</v>
      </c>
      <c r="B27" s="19">
        <f>'[1]2-5 財産目録'!F36</f>
        <v>82350</v>
      </c>
      <c r="C27" s="19">
        <v>27450</v>
      </c>
      <c r="D27" s="41">
        <f>B27-C27</f>
        <v>54900</v>
      </c>
    </row>
    <row r="28" spans="1:4" ht="21" customHeight="1" x14ac:dyDescent="0.4">
      <c r="A28" s="39" t="s">
        <v>90</v>
      </c>
      <c r="B28" s="19">
        <f>'[1]2-5 財産目録'!F37</f>
        <v>13806</v>
      </c>
      <c r="C28" s="19">
        <v>0</v>
      </c>
      <c r="D28" s="41">
        <f t="shared" si="4"/>
        <v>13806</v>
      </c>
    </row>
    <row r="29" spans="1:4" ht="21" customHeight="1" x14ac:dyDescent="0.4">
      <c r="A29" s="39" t="s">
        <v>91</v>
      </c>
      <c r="B29" s="43">
        <f>B24</f>
        <v>167145</v>
      </c>
      <c r="C29" s="43">
        <f>C24</f>
        <v>55665</v>
      </c>
      <c r="D29" s="48">
        <f t="shared" si="4"/>
        <v>111480</v>
      </c>
    </row>
    <row r="30" spans="1:4" ht="21" customHeight="1" x14ac:dyDescent="0.4">
      <c r="A30" s="39" t="s">
        <v>92</v>
      </c>
      <c r="B30" s="43"/>
      <c r="C30" s="43"/>
      <c r="D30" s="48"/>
    </row>
    <row r="31" spans="1:4" ht="21" customHeight="1" x14ac:dyDescent="0.4">
      <c r="A31" s="39" t="s">
        <v>93</v>
      </c>
      <c r="B31" s="49">
        <v>127600</v>
      </c>
      <c r="C31" s="49">
        <v>0</v>
      </c>
      <c r="D31" s="50">
        <f t="shared" ref="D31:D32" si="5">B31-C31</f>
        <v>127600</v>
      </c>
    </row>
    <row r="32" spans="1:4" ht="21" customHeight="1" x14ac:dyDescent="0.4">
      <c r="A32" s="39" t="s">
        <v>94</v>
      </c>
      <c r="B32" s="43">
        <f>B31</f>
        <v>127600</v>
      </c>
      <c r="C32" s="43">
        <f>C31</f>
        <v>0</v>
      </c>
      <c r="D32" s="48">
        <f t="shared" si="5"/>
        <v>127600</v>
      </c>
    </row>
    <row r="33" spans="1:4" ht="21" customHeight="1" x14ac:dyDescent="0.4">
      <c r="A33" s="39" t="s">
        <v>95</v>
      </c>
      <c r="B33" s="43">
        <f>SUM(B29,B32)</f>
        <v>294745</v>
      </c>
      <c r="C33" s="43">
        <f>SUM(C29,C32)</f>
        <v>55665</v>
      </c>
      <c r="D33" s="48">
        <f>B33-C33</f>
        <v>239080</v>
      </c>
    </row>
    <row r="34" spans="1:4" ht="21" customHeight="1" x14ac:dyDescent="0.4">
      <c r="A34" s="39" t="s">
        <v>96</v>
      </c>
      <c r="B34" s="43"/>
      <c r="C34" s="43"/>
      <c r="D34" s="48"/>
    </row>
    <row r="35" spans="1:4" ht="21" customHeight="1" x14ac:dyDescent="0.4">
      <c r="A35" s="39" t="s">
        <v>97</v>
      </c>
      <c r="B35" s="40"/>
      <c r="C35" s="40"/>
      <c r="D35" s="41"/>
    </row>
    <row r="36" spans="1:4" ht="21" customHeight="1" x14ac:dyDescent="0.4">
      <c r="A36" s="39" t="s">
        <v>98</v>
      </c>
      <c r="B36" s="47">
        <v>0</v>
      </c>
      <c r="C36" s="51">
        <v>0</v>
      </c>
      <c r="D36" s="52">
        <f>B36-C36</f>
        <v>0</v>
      </c>
    </row>
    <row r="37" spans="1:4" ht="21" customHeight="1" x14ac:dyDescent="0.4">
      <c r="A37" s="39" t="s">
        <v>99</v>
      </c>
      <c r="B37" s="40"/>
      <c r="C37" s="40"/>
      <c r="D37" s="41"/>
    </row>
    <row r="38" spans="1:4" ht="21" customHeight="1" x14ac:dyDescent="0.4">
      <c r="A38" s="39" t="s">
        <v>100</v>
      </c>
      <c r="B38" s="43">
        <f>B21-B33</f>
        <v>9826091</v>
      </c>
      <c r="C38" s="43">
        <f>C21-C33</f>
        <v>9122483</v>
      </c>
      <c r="D38" s="48">
        <f>B38-C38</f>
        <v>703608</v>
      </c>
    </row>
    <row r="39" spans="1:4" ht="21" customHeight="1" x14ac:dyDescent="0.4">
      <c r="A39" s="39" t="s">
        <v>101</v>
      </c>
      <c r="B39" s="43">
        <f>B36+B38</f>
        <v>9826091</v>
      </c>
      <c r="C39" s="43">
        <f>C36+C38</f>
        <v>9122483</v>
      </c>
      <c r="D39" s="48">
        <f>B39-C39</f>
        <v>703608</v>
      </c>
    </row>
    <row r="40" spans="1:4" ht="21" customHeight="1" x14ac:dyDescent="0.4">
      <c r="A40" s="53" t="s">
        <v>102</v>
      </c>
      <c r="B40" s="54">
        <f>B33+B39</f>
        <v>10120836</v>
      </c>
      <c r="C40" s="54">
        <f>C33+C39</f>
        <v>9178148</v>
      </c>
      <c r="D40" s="55">
        <f>B40-C40</f>
        <v>942688</v>
      </c>
    </row>
    <row r="41" spans="1:4" ht="3.75" customHeight="1" x14ac:dyDescent="0.4">
      <c r="B41" s="33"/>
      <c r="C41" s="33"/>
      <c r="D41" s="56"/>
    </row>
  </sheetData>
  <phoneticPr fontId="2"/>
  <printOptions horizontalCentered="1" verticalCentered="1"/>
  <pageMargins left="0.78740157480314965" right="0.70866141732283472" top="0.74803149606299213" bottom="0.74803149606299213" header="0.31496062992125984" footer="0.31496062992125984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81952-60B2-43F0-BA28-4805F53180BA}">
  <dimension ref="A1:D77"/>
  <sheetViews>
    <sheetView view="pageBreakPreview" zoomScale="85" zoomScaleNormal="10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9" sqref="F19:F20"/>
    </sheetView>
  </sheetViews>
  <sheetFormatPr defaultRowHeight="13.5" x14ac:dyDescent="0.4"/>
  <cols>
    <col min="1" max="1" width="47.625" style="1" customWidth="1"/>
    <col min="2" max="3" width="16.5" style="1" customWidth="1"/>
    <col min="4" max="4" width="15.625" style="1" customWidth="1"/>
    <col min="5" max="5" width="1.75" style="1" customWidth="1"/>
    <col min="6" max="16384" width="9" style="1"/>
  </cols>
  <sheetData>
    <row r="1" spans="1:4" ht="27.75" customHeight="1" x14ac:dyDescent="0.4">
      <c r="A1" s="29" t="s">
        <v>64</v>
      </c>
      <c r="B1" s="29"/>
      <c r="C1" s="29"/>
      <c r="D1" s="29"/>
    </row>
    <row r="2" spans="1:4" ht="21" customHeight="1" x14ac:dyDescent="0.4">
      <c r="A2" s="9"/>
      <c r="B2" s="9"/>
      <c r="C2" s="9"/>
      <c r="D2" s="3" t="s">
        <v>0</v>
      </c>
    </row>
    <row r="3" spans="1:4" ht="23.25" customHeight="1" x14ac:dyDescent="0.4">
      <c r="A3" s="24" t="s">
        <v>1</v>
      </c>
      <c r="B3" s="28" t="s">
        <v>2</v>
      </c>
      <c r="C3" s="25" t="s">
        <v>3</v>
      </c>
      <c r="D3" s="26" t="s">
        <v>4</v>
      </c>
    </row>
    <row r="4" spans="1:4" ht="23.25" customHeight="1" x14ac:dyDescent="0.4">
      <c r="A4" s="10" t="s">
        <v>58</v>
      </c>
      <c r="B4" s="19"/>
      <c r="C4" s="19"/>
      <c r="D4" s="11"/>
    </row>
    <row r="5" spans="1:4" ht="23.25" customHeight="1" x14ac:dyDescent="0.4">
      <c r="A5" s="12" t="s">
        <v>57</v>
      </c>
      <c r="B5" s="19"/>
      <c r="C5" s="19"/>
      <c r="D5" s="5"/>
    </row>
    <row r="6" spans="1:4" ht="23.25" customHeight="1" x14ac:dyDescent="0.4">
      <c r="A6" s="13" t="s">
        <v>56</v>
      </c>
      <c r="B6" s="19"/>
      <c r="C6" s="19"/>
      <c r="D6" s="5"/>
    </row>
    <row r="7" spans="1:4" ht="23.25" customHeight="1" x14ac:dyDescent="0.4">
      <c r="A7" s="14" t="s">
        <v>55</v>
      </c>
      <c r="B7" s="19">
        <f>B8</f>
        <v>2950680</v>
      </c>
      <c r="C7" s="19">
        <f>C8</f>
        <v>2911380</v>
      </c>
      <c r="D7" s="5">
        <f>B7-C7</f>
        <v>39300</v>
      </c>
    </row>
    <row r="8" spans="1:4" ht="23.25" customHeight="1" x14ac:dyDescent="0.4">
      <c r="A8" s="15" t="s">
        <v>54</v>
      </c>
      <c r="B8" s="19">
        <v>2950680</v>
      </c>
      <c r="C8" s="19">
        <v>2911380</v>
      </c>
      <c r="D8" s="5">
        <f t="shared" ref="D8:D75" si="0">B8-C8</f>
        <v>39300</v>
      </c>
    </row>
    <row r="9" spans="1:4" ht="23.25" customHeight="1" x14ac:dyDescent="0.4">
      <c r="A9" s="14" t="s">
        <v>53</v>
      </c>
      <c r="B9" s="19">
        <f>SUM(B10:B11)</f>
        <v>6335000</v>
      </c>
      <c r="C9" s="19">
        <f>SUM(C10:C11)</f>
        <v>6455490</v>
      </c>
      <c r="D9" s="5">
        <f t="shared" si="0"/>
        <v>-120490</v>
      </c>
    </row>
    <row r="10" spans="1:4" ht="23.25" customHeight="1" x14ac:dyDescent="0.4">
      <c r="A10" s="15" t="s">
        <v>52</v>
      </c>
      <c r="B10" s="19">
        <v>5480000</v>
      </c>
      <c r="C10" s="19">
        <v>5480000</v>
      </c>
      <c r="D10" s="5">
        <f t="shared" si="0"/>
        <v>0</v>
      </c>
    </row>
    <row r="11" spans="1:4" ht="23.25" customHeight="1" x14ac:dyDescent="0.4">
      <c r="A11" s="15" t="s">
        <v>51</v>
      </c>
      <c r="B11" s="19">
        <v>855000</v>
      </c>
      <c r="C11" s="19">
        <v>975490</v>
      </c>
      <c r="D11" s="5">
        <f t="shared" si="0"/>
        <v>-120490</v>
      </c>
    </row>
    <row r="12" spans="1:4" ht="23.25" customHeight="1" x14ac:dyDescent="0.4">
      <c r="A12" s="14" t="s">
        <v>50</v>
      </c>
      <c r="B12" s="19">
        <f>SUM(B13:B16)</f>
        <v>551549</v>
      </c>
      <c r="C12" s="19">
        <f>SUM(C13:C16)</f>
        <v>446074</v>
      </c>
      <c r="D12" s="5">
        <f t="shared" si="0"/>
        <v>105475</v>
      </c>
    </row>
    <row r="13" spans="1:4" ht="23.25" customHeight="1" x14ac:dyDescent="0.4">
      <c r="A13" s="15" t="s">
        <v>49</v>
      </c>
      <c r="B13" s="19">
        <v>383000</v>
      </c>
      <c r="C13" s="19">
        <v>375500</v>
      </c>
      <c r="D13" s="5">
        <f t="shared" si="0"/>
        <v>7500</v>
      </c>
    </row>
    <row r="14" spans="1:4" ht="23.25" customHeight="1" x14ac:dyDescent="0.4">
      <c r="A14" s="15" t="s">
        <v>48</v>
      </c>
      <c r="B14" s="19">
        <v>12817</v>
      </c>
      <c r="C14" s="19">
        <v>12817</v>
      </c>
      <c r="D14" s="5">
        <f t="shared" si="0"/>
        <v>0</v>
      </c>
    </row>
    <row r="15" spans="1:4" ht="23.25" customHeight="1" x14ac:dyDescent="0.4">
      <c r="A15" s="15" t="s">
        <v>47</v>
      </c>
      <c r="B15" s="19">
        <v>48152</v>
      </c>
      <c r="C15" s="19">
        <v>57757</v>
      </c>
      <c r="D15" s="5">
        <f t="shared" ref="D15" si="1">B15-C15</f>
        <v>-9605</v>
      </c>
    </row>
    <row r="16" spans="1:4" ht="23.25" customHeight="1" x14ac:dyDescent="0.4">
      <c r="A16" s="15" t="s">
        <v>63</v>
      </c>
      <c r="B16" s="19">
        <v>107580</v>
      </c>
      <c r="C16" s="19">
        <v>0</v>
      </c>
      <c r="D16" s="5">
        <f t="shared" si="0"/>
        <v>107580</v>
      </c>
    </row>
    <row r="17" spans="1:4" ht="23.25" customHeight="1" x14ac:dyDescent="0.4">
      <c r="A17" s="14" t="s">
        <v>45</v>
      </c>
      <c r="B17" s="19">
        <f>SUM(B18:B19)</f>
        <v>37187</v>
      </c>
      <c r="C17" s="19">
        <f>SUM(C18:C19)</f>
        <v>30137</v>
      </c>
      <c r="D17" s="5">
        <f t="shared" si="0"/>
        <v>7050</v>
      </c>
    </row>
    <row r="18" spans="1:4" ht="23.25" customHeight="1" x14ac:dyDescent="0.4">
      <c r="A18" s="15" t="s">
        <v>46</v>
      </c>
      <c r="B18" s="19">
        <v>131</v>
      </c>
      <c r="C18" s="19">
        <v>137</v>
      </c>
      <c r="D18" s="5">
        <f t="shared" si="0"/>
        <v>-6</v>
      </c>
    </row>
    <row r="19" spans="1:4" ht="23.25" customHeight="1" x14ac:dyDescent="0.4">
      <c r="A19" s="15" t="s">
        <v>45</v>
      </c>
      <c r="B19" s="19">
        <v>37056</v>
      </c>
      <c r="C19" s="19">
        <v>30000</v>
      </c>
      <c r="D19" s="5">
        <f t="shared" si="0"/>
        <v>7056</v>
      </c>
    </row>
    <row r="20" spans="1:4" ht="23.25" customHeight="1" x14ac:dyDescent="0.4">
      <c r="A20" s="14" t="s">
        <v>44</v>
      </c>
      <c r="B20" s="20">
        <f>SUM(B7,B9,B12,B17)</f>
        <v>9874416</v>
      </c>
      <c r="C20" s="20">
        <f>SUM(C7,C9,C12,C17)</f>
        <v>9843081</v>
      </c>
      <c r="D20" s="6">
        <f t="shared" si="0"/>
        <v>31335</v>
      </c>
    </row>
    <row r="21" spans="1:4" ht="23.25" customHeight="1" x14ac:dyDescent="0.4">
      <c r="A21" s="13" t="s">
        <v>43</v>
      </c>
      <c r="B21" s="20"/>
      <c r="C21" s="20"/>
      <c r="D21" s="6"/>
    </row>
    <row r="22" spans="1:4" ht="23.25" customHeight="1" x14ac:dyDescent="0.4">
      <c r="A22" s="14" t="s">
        <v>42</v>
      </c>
      <c r="B22" s="19">
        <f>SUM(B23:B38)</f>
        <v>7653890</v>
      </c>
      <c r="C22" s="19">
        <f>SUM(C23:C38)</f>
        <v>8102156</v>
      </c>
      <c r="D22" s="5">
        <f t="shared" si="0"/>
        <v>-448266</v>
      </c>
    </row>
    <row r="23" spans="1:4" ht="23.25" customHeight="1" x14ac:dyDescent="0.4">
      <c r="A23" s="15" t="s">
        <v>38</v>
      </c>
      <c r="B23" s="19">
        <v>2684685</v>
      </c>
      <c r="C23" s="19">
        <v>3068812</v>
      </c>
      <c r="D23" s="5">
        <f t="shared" si="0"/>
        <v>-384127</v>
      </c>
    </row>
    <row r="24" spans="1:4" ht="23.25" customHeight="1" x14ac:dyDescent="0.4">
      <c r="A24" s="15" t="s">
        <v>61</v>
      </c>
      <c r="B24" s="19">
        <v>2082496</v>
      </c>
      <c r="C24" s="19"/>
      <c r="D24" s="5">
        <f t="shared" ref="D24" si="2">B24-C24</f>
        <v>2082496</v>
      </c>
    </row>
    <row r="25" spans="1:4" ht="23.25" customHeight="1" x14ac:dyDescent="0.4">
      <c r="A25" s="15" t="s">
        <v>37</v>
      </c>
      <c r="B25" s="19">
        <v>228341</v>
      </c>
      <c r="C25" s="19">
        <v>2746062</v>
      </c>
      <c r="D25" s="5">
        <f t="shared" si="0"/>
        <v>-2517721</v>
      </c>
    </row>
    <row r="26" spans="1:4" ht="23.25" customHeight="1" x14ac:dyDescent="0.4">
      <c r="A26" s="15" t="s">
        <v>36</v>
      </c>
      <c r="B26" s="19">
        <v>855199</v>
      </c>
      <c r="C26" s="19">
        <v>519334</v>
      </c>
      <c r="D26" s="5">
        <f t="shared" si="0"/>
        <v>335865</v>
      </c>
    </row>
    <row r="27" spans="1:4" ht="23.25" customHeight="1" x14ac:dyDescent="0.4">
      <c r="A27" s="15" t="s">
        <v>35</v>
      </c>
      <c r="B27" s="19">
        <v>37000</v>
      </c>
      <c r="C27" s="19">
        <v>25500</v>
      </c>
      <c r="D27" s="5">
        <f t="shared" si="0"/>
        <v>11500</v>
      </c>
    </row>
    <row r="28" spans="1:4" ht="23.25" customHeight="1" x14ac:dyDescent="0.4">
      <c r="A28" s="15" t="s">
        <v>34</v>
      </c>
      <c r="B28" s="19">
        <v>233824</v>
      </c>
      <c r="C28" s="19">
        <v>203046</v>
      </c>
      <c r="D28" s="5">
        <f t="shared" si="0"/>
        <v>30778</v>
      </c>
    </row>
    <row r="29" spans="1:4" ht="23.25" customHeight="1" x14ac:dyDescent="0.4">
      <c r="A29" s="15" t="s">
        <v>33</v>
      </c>
      <c r="B29" s="19">
        <v>445950</v>
      </c>
      <c r="C29" s="19">
        <v>588313</v>
      </c>
      <c r="D29" s="5">
        <f t="shared" si="0"/>
        <v>-142363</v>
      </c>
    </row>
    <row r="30" spans="1:4" ht="23.25" customHeight="1" x14ac:dyDescent="0.4">
      <c r="A30" s="15" t="s">
        <v>32</v>
      </c>
      <c r="B30" s="19">
        <v>53304</v>
      </c>
      <c r="C30" s="19">
        <v>37138</v>
      </c>
      <c r="D30" s="5">
        <f t="shared" si="0"/>
        <v>16166</v>
      </c>
    </row>
    <row r="31" spans="1:4" ht="23.25" customHeight="1" x14ac:dyDescent="0.4">
      <c r="A31" s="15" t="s">
        <v>31</v>
      </c>
      <c r="B31" s="19">
        <v>125805</v>
      </c>
      <c r="C31" s="19">
        <v>102757</v>
      </c>
      <c r="D31" s="5">
        <f t="shared" si="0"/>
        <v>23048</v>
      </c>
    </row>
    <row r="32" spans="1:4" ht="23.25" customHeight="1" x14ac:dyDescent="0.4">
      <c r="A32" s="15" t="s">
        <v>62</v>
      </c>
      <c r="B32" s="19">
        <v>11543</v>
      </c>
      <c r="C32" s="19"/>
      <c r="D32" s="5">
        <f t="shared" ref="D32" si="3">B32-C32</f>
        <v>11543</v>
      </c>
    </row>
    <row r="33" spans="1:4" ht="23.25" customHeight="1" x14ac:dyDescent="0.4">
      <c r="A33" s="15" t="s">
        <v>29</v>
      </c>
      <c r="B33" s="19">
        <v>41756</v>
      </c>
      <c r="C33" s="19">
        <v>54428</v>
      </c>
      <c r="D33" s="5">
        <f t="shared" si="0"/>
        <v>-12672</v>
      </c>
    </row>
    <row r="34" spans="1:4" ht="23.25" customHeight="1" x14ac:dyDescent="0.4">
      <c r="A34" s="15" t="s">
        <v>28</v>
      </c>
      <c r="B34" s="19">
        <v>1731</v>
      </c>
      <c r="C34" s="19">
        <v>1835</v>
      </c>
      <c r="D34" s="5">
        <f t="shared" si="0"/>
        <v>-104</v>
      </c>
    </row>
    <row r="35" spans="1:4" ht="23.25" customHeight="1" x14ac:dyDescent="0.4">
      <c r="A35" s="15" t="s">
        <v>27</v>
      </c>
      <c r="B35" s="19">
        <v>464886</v>
      </c>
      <c r="C35" s="19">
        <v>492881</v>
      </c>
      <c r="D35" s="5">
        <f t="shared" si="0"/>
        <v>-27995</v>
      </c>
    </row>
    <row r="36" spans="1:4" ht="23.25" customHeight="1" x14ac:dyDescent="0.4">
      <c r="A36" s="15" t="s">
        <v>26</v>
      </c>
      <c r="B36" s="19">
        <v>154496</v>
      </c>
      <c r="C36" s="19">
        <v>41300</v>
      </c>
      <c r="D36" s="5">
        <f t="shared" si="0"/>
        <v>113196</v>
      </c>
    </row>
    <row r="37" spans="1:4" ht="23.25" customHeight="1" x14ac:dyDescent="0.4">
      <c r="A37" s="15" t="s">
        <v>41</v>
      </c>
      <c r="B37" s="19">
        <v>49624</v>
      </c>
      <c r="C37" s="19">
        <v>48000</v>
      </c>
      <c r="D37" s="5">
        <f t="shared" si="0"/>
        <v>1624</v>
      </c>
    </row>
    <row r="38" spans="1:4" ht="23.25" customHeight="1" x14ac:dyDescent="0.4">
      <c r="A38" s="16" t="s">
        <v>40</v>
      </c>
      <c r="B38" s="21">
        <v>183250</v>
      </c>
      <c r="C38" s="22">
        <v>172750</v>
      </c>
      <c r="D38" s="17">
        <f t="shared" si="0"/>
        <v>10500</v>
      </c>
    </row>
    <row r="39" spans="1:4" ht="22.5" customHeight="1" x14ac:dyDescent="0.4">
      <c r="A39" s="18" t="s">
        <v>39</v>
      </c>
      <c r="B39" s="19">
        <f>SUM(B40:B58)</f>
        <v>1516918</v>
      </c>
      <c r="C39" s="19">
        <f>SUM(C40:C58)</f>
        <v>1083044</v>
      </c>
      <c r="D39" s="11">
        <f t="shared" si="0"/>
        <v>433874</v>
      </c>
    </row>
    <row r="40" spans="1:4" ht="22.5" customHeight="1" x14ac:dyDescent="0.4">
      <c r="A40" s="15" t="s">
        <v>38</v>
      </c>
      <c r="B40" s="19">
        <v>678129</v>
      </c>
      <c r="C40" s="19">
        <v>336308</v>
      </c>
      <c r="D40" s="5">
        <f t="shared" si="0"/>
        <v>341821</v>
      </c>
    </row>
    <row r="41" spans="1:4" ht="22.5" customHeight="1" x14ac:dyDescent="0.4">
      <c r="A41" s="27" t="s">
        <v>59</v>
      </c>
      <c r="B41" s="19">
        <v>151208</v>
      </c>
      <c r="C41" s="19">
        <v>0</v>
      </c>
      <c r="D41" s="5">
        <f t="shared" si="0"/>
        <v>151208</v>
      </c>
    </row>
    <row r="42" spans="1:4" ht="22.5" customHeight="1" x14ac:dyDescent="0.4">
      <c r="A42" s="15" t="s">
        <v>37</v>
      </c>
      <c r="B42" s="19">
        <v>16580</v>
      </c>
      <c r="C42" s="19">
        <v>182059</v>
      </c>
      <c r="D42" s="5">
        <f t="shared" si="0"/>
        <v>-165479</v>
      </c>
    </row>
    <row r="43" spans="1:4" ht="22.5" customHeight="1" x14ac:dyDescent="0.4">
      <c r="A43" s="27" t="s">
        <v>60</v>
      </c>
      <c r="B43" s="19">
        <v>127600</v>
      </c>
      <c r="C43" s="19">
        <v>0</v>
      </c>
      <c r="D43" s="5">
        <f t="shared" si="0"/>
        <v>127600</v>
      </c>
    </row>
    <row r="44" spans="1:4" ht="22.5" customHeight="1" x14ac:dyDescent="0.4">
      <c r="A44" s="15" t="s">
        <v>36</v>
      </c>
      <c r="B44" s="19">
        <v>133101</v>
      </c>
      <c r="C44" s="19">
        <v>66913</v>
      </c>
      <c r="D44" s="5">
        <f t="shared" si="0"/>
        <v>66188</v>
      </c>
    </row>
    <row r="45" spans="1:4" ht="22.5" customHeight="1" x14ac:dyDescent="0.4">
      <c r="A45" s="15" t="s">
        <v>35</v>
      </c>
      <c r="B45" s="19">
        <v>182614</v>
      </c>
      <c r="C45" s="19">
        <v>132277</v>
      </c>
      <c r="D45" s="5">
        <f t="shared" si="0"/>
        <v>50337</v>
      </c>
    </row>
    <row r="46" spans="1:4" ht="22.5" customHeight="1" x14ac:dyDescent="0.4">
      <c r="A46" s="15" t="s">
        <v>34</v>
      </c>
      <c r="B46" s="19">
        <v>29236</v>
      </c>
      <c r="C46" s="19">
        <v>56624</v>
      </c>
      <c r="D46" s="5">
        <f t="shared" si="0"/>
        <v>-27388</v>
      </c>
    </row>
    <row r="47" spans="1:4" ht="22.5" customHeight="1" x14ac:dyDescent="0.4">
      <c r="A47" s="15" t="s">
        <v>33</v>
      </c>
      <c r="B47" s="19">
        <v>32543</v>
      </c>
      <c r="C47" s="19">
        <v>52103</v>
      </c>
      <c r="D47" s="5">
        <f t="shared" si="0"/>
        <v>-19560</v>
      </c>
    </row>
    <row r="48" spans="1:4" ht="22.5" customHeight="1" x14ac:dyDescent="0.4">
      <c r="A48" s="15" t="s">
        <v>32</v>
      </c>
      <c r="B48" s="19">
        <v>8296</v>
      </c>
      <c r="C48" s="19">
        <v>3342</v>
      </c>
      <c r="D48" s="5">
        <f t="shared" si="0"/>
        <v>4954</v>
      </c>
    </row>
    <row r="49" spans="1:4" ht="22.5" customHeight="1" x14ac:dyDescent="0.4">
      <c r="A49" s="15" t="s">
        <v>31</v>
      </c>
      <c r="B49" s="19">
        <v>17918</v>
      </c>
      <c r="C49" s="19">
        <v>23962</v>
      </c>
      <c r="D49" s="5">
        <f t="shared" si="0"/>
        <v>-6044</v>
      </c>
    </row>
    <row r="50" spans="1:4" ht="22.5" customHeight="1" x14ac:dyDescent="0.4">
      <c r="A50" s="15" t="s">
        <v>30</v>
      </c>
      <c r="B50" s="19">
        <v>1796</v>
      </c>
      <c r="C50" s="19">
        <v>8960</v>
      </c>
      <c r="D50" s="5">
        <f t="shared" si="0"/>
        <v>-7164</v>
      </c>
    </row>
    <row r="51" spans="1:4" ht="22.5" customHeight="1" x14ac:dyDescent="0.4">
      <c r="A51" s="15" t="s">
        <v>29</v>
      </c>
      <c r="B51" s="19">
        <v>6078</v>
      </c>
      <c r="C51" s="19">
        <v>4332</v>
      </c>
      <c r="D51" s="5">
        <f t="shared" si="0"/>
        <v>1746</v>
      </c>
    </row>
    <row r="52" spans="1:4" ht="22.5" customHeight="1" x14ac:dyDescent="0.4">
      <c r="A52" s="15" t="s">
        <v>28</v>
      </c>
      <c r="B52" s="19">
        <v>269</v>
      </c>
      <c r="C52" s="19">
        <v>165</v>
      </c>
      <c r="D52" s="5">
        <f t="shared" si="0"/>
        <v>104</v>
      </c>
    </row>
    <row r="53" spans="1:4" ht="22.5" customHeight="1" x14ac:dyDescent="0.4">
      <c r="A53" s="15" t="s">
        <v>27</v>
      </c>
      <c r="B53" s="19">
        <v>100954</v>
      </c>
      <c r="C53" s="19">
        <v>69659</v>
      </c>
      <c r="D53" s="5">
        <f t="shared" si="0"/>
        <v>31295</v>
      </c>
    </row>
    <row r="54" spans="1:4" ht="22.5" customHeight="1" x14ac:dyDescent="0.4">
      <c r="A54" s="15" t="s">
        <v>26</v>
      </c>
      <c r="B54" s="19">
        <v>404</v>
      </c>
      <c r="C54" s="19">
        <v>113000</v>
      </c>
      <c r="D54" s="5">
        <f t="shared" si="0"/>
        <v>-112596</v>
      </c>
    </row>
    <row r="55" spans="1:4" ht="22.5" customHeight="1" x14ac:dyDescent="0.4">
      <c r="A55" s="15" t="s">
        <v>41</v>
      </c>
      <c r="B55" s="19">
        <v>9292</v>
      </c>
      <c r="C55" s="19">
        <v>0</v>
      </c>
      <c r="D55" s="5">
        <f t="shared" si="0"/>
        <v>9292</v>
      </c>
    </row>
    <row r="56" spans="1:4" ht="22.5" customHeight="1" x14ac:dyDescent="0.4">
      <c r="A56" s="15" t="s">
        <v>25</v>
      </c>
      <c r="B56" s="19">
        <v>10900</v>
      </c>
      <c r="C56" s="19">
        <v>12250</v>
      </c>
      <c r="D56" s="5">
        <f t="shared" si="0"/>
        <v>-1350</v>
      </c>
    </row>
    <row r="57" spans="1:4" ht="22.5" customHeight="1" x14ac:dyDescent="0.4">
      <c r="A57" s="15" t="s">
        <v>24</v>
      </c>
      <c r="B57" s="19">
        <v>10000</v>
      </c>
      <c r="C57" s="19">
        <v>12570</v>
      </c>
      <c r="D57" s="5">
        <f t="shared" si="0"/>
        <v>-2570</v>
      </c>
    </row>
    <row r="58" spans="1:4" ht="22.5" customHeight="1" x14ac:dyDescent="0.4">
      <c r="A58" s="15" t="s">
        <v>23</v>
      </c>
      <c r="B58" s="19">
        <v>0</v>
      </c>
      <c r="C58" s="19">
        <v>8520</v>
      </c>
      <c r="D58" s="5">
        <f t="shared" si="0"/>
        <v>-8520</v>
      </c>
    </row>
    <row r="59" spans="1:4" ht="22.5" customHeight="1" x14ac:dyDescent="0.4">
      <c r="A59" s="14" t="s">
        <v>22</v>
      </c>
      <c r="B59" s="20">
        <f>SUM(B22,B39)</f>
        <v>9170808</v>
      </c>
      <c r="C59" s="20">
        <f>SUM(C22,C39)</f>
        <v>9185200</v>
      </c>
      <c r="D59" s="6">
        <f t="shared" si="0"/>
        <v>-14392</v>
      </c>
    </row>
    <row r="60" spans="1:4" ht="22.5" customHeight="1" x14ac:dyDescent="0.4">
      <c r="A60" s="15" t="s">
        <v>21</v>
      </c>
      <c r="B60" s="20">
        <f>B20-B59</f>
        <v>703608</v>
      </c>
      <c r="C60" s="20">
        <f>C20-C59</f>
        <v>657881</v>
      </c>
      <c r="D60" s="6">
        <f t="shared" si="0"/>
        <v>45727</v>
      </c>
    </row>
    <row r="61" spans="1:4" ht="22.5" customHeight="1" x14ac:dyDescent="0.4">
      <c r="A61" s="15" t="s">
        <v>20</v>
      </c>
      <c r="B61" s="20">
        <v>0</v>
      </c>
      <c r="C61" s="20">
        <v>0</v>
      </c>
      <c r="D61" s="6">
        <f t="shared" si="0"/>
        <v>0</v>
      </c>
    </row>
    <row r="62" spans="1:4" ht="22.5" customHeight="1" x14ac:dyDescent="0.4">
      <c r="A62" s="15" t="s">
        <v>19</v>
      </c>
      <c r="B62" s="20">
        <f>B60+B61</f>
        <v>703608</v>
      </c>
      <c r="C62" s="20">
        <f>C60+C61</f>
        <v>657881</v>
      </c>
      <c r="D62" s="6">
        <f t="shared" si="0"/>
        <v>45727</v>
      </c>
    </row>
    <row r="63" spans="1:4" ht="22.5" customHeight="1" x14ac:dyDescent="0.4">
      <c r="A63" s="12" t="s">
        <v>18</v>
      </c>
      <c r="B63" s="20"/>
      <c r="C63" s="20"/>
      <c r="D63" s="6"/>
    </row>
    <row r="64" spans="1:4" ht="22.5" customHeight="1" x14ac:dyDescent="0.4">
      <c r="A64" s="13" t="s">
        <v>17</v>
      </c>
      <c r="B64" s="19"/>
      <c r="C64" s="19"/>
      <c r="D64" s="5"/>
    </row>
    <row r="65" spans="1:4" ht="22.5" customHeight="1" x14ac:dyDescent="0.4">
      <c r="A65" s="14" t="s">
        <v>16</v>
      </c>
      <c r="B65" s="20">
        <v>0</v>
      </c>
      <c r="C65" s="20">
        <v>0</v>
      </c>
      <c r="D65" s="6">
        <f t="shared" si="0"/>
        <v>0</v>
      </c>
    </row>
    <row r="66" spans="1:4" ht="22.5" customHeight="1" x14ac:dyDescent="0.4">
      <c r="A66" s="13" t="s">
        <v>15</v>
      </c>
      <c r="B66" s="20"/>
      <c r="C66" s="20"/>
      <c r="D66" s="6"/>
    </row>
    <row r="67" spans="1:4" ht="22.5" customHeight="1" x14ac:dyDescent="0.4">
      <c r="A67" s="14" t="s">
        <v>14</v>
      </c>
      <c r="B67" s="20">
        <v>0</v>
      </c>
      <c r="C67" s="20">
        <v>0</v>
      </c>
      <c r="D67" s="6">
        <f t="shared" si="0"/>
        <v>0</v>
      </c>
    </row>
    <row r="68" spans="1:4" ht="22.5" customHeight="1" x14ac:dyDescent="0.4">
      <c r="A68" s="15" t="s">
        <v>13</v>
      </c>
      <c r="B68" s="20">
        <f>B65-B67</f>
        <v>0</v>
      </c>
      <c r="C68" s="20">
        <f>C65-C67</f>
        <v>0</v>
      </c>
      <c r="D68" s="6">
        <f t="shared" si="0"/>
        <v>0</v>
      </c>
    </row>
    <row r="69" spans="1:4" ht="22.5" customHeight="1" x14ac:dyDescent="0.4">
      <c r="A69" s="15" t="s">
        <v>12</v>
      </c>
      <c r="B69" s="20">
        <f>B62+B68</f>
        <v>703608</v>
      </c>
      <c r="C69" s="20">
        <f>C62+C68</f>
        <v>657881</v>
      </c>
      <c r="D69" s="6">
        <f t="shared" si="0"/>
        <v>45727</v>
      </c>
    </row>
    <row r="70" spans="1:4" ht="22.5" customHeight="1" x14ac:dyDescent="0.4">
      <c r="A70" s="15" t="s">
        <v>11</v>
      </c>
      <c r="B70" s="20">
        <v>9122483</v>
      </c>
      <c r="C70" s="20">
        <v>8464602</v>
      </c>
      <c r="D70" s="6">
        <f t="shared" si="0"/>
        <v>657881</v>
      </c>
    </row>
    <row r="71" spans="1:4" ht="22.5" customHeight="1" x14ac:dyDescent="0.4">
      <c r="A71" s="15" t="s">
        <v>10</v>
      </c>
      <c r="B71" s="20">
        <f>B69+B70</f>
        <v>9826091</v>
      </c>
      <c r="C71" s="20">
        <f>C69+C70</f>
        <v>9122483</v>
      </c>
      <c r="D71" s="6">
        <f t="shared" si="0"/>
        <v>703608</v>
      </c>
    </row>
    <row r="72" spans="1:4" ht="22.5" customHeight="1" x14ac:dyDescent="0.4">
      <c r="A72" s="4" t="s">
        <v>9</v>
      </c>
      <c r="B72" s="20"/>
      <c r="C72" s="20"/>
      <c r="D72" s="6"/>
    </row>
    <row r="73" spans="1:4" ht="22.5" customHeight="1" x14ac:dyDescent="0.4">
      <c r="A73" s="15" t="s">
        <v>8</v>
      </c>
      <c r="B73" s="20">
        <v>0</v>
      </c>
      <c r="C73" s="20">
        <v>0</v>
      </c>
      <c r="D73" s="6">
        <f t="shared" si="0"/>
        <v>0</v>
      </c>
    </row>
    <row r="74" spans="1:4" ht="22.5" customHeight="1" x14ac:dyDescent="0.4">
      <c r="A74" s="15" t="s">
        <v>7</v>
      </c>
      <c r="B74" s="20">
        <v>0</v>
      </c>
      <c r="C74" s="20">
        <v>0</v>
      </c>
      <c r="D74" s="6">
        <f t="shared" si="0"/>
        <v>0</v>
      </c>
    </row>
    <row r="75" spans="1:4" ht="22.5" customHeight="1" x14ac:dyDescent="0.4">
      <c r="A75" s="15" t="s">
        <v>6</v>
      </c>
      <c r="B75" s="20">
        <v>0</v>
      </c>
      <c r="C75" s="20">
        <v>0</v>
      </c>
      <c r="D75" s="6">
        <f t="shared" si="0"/>
        <v>0</v>
      </c>
    </row>
    <row r="76" spans="1:4" ht="22.5" customHeight="1" x14ac:dyDescent="0.4">
      <c r="A76" s="7" t="s">
        <v>5</v>
      </c>
      <c r="B76" s="23">
        <f>B71+B73-B74+B75</f>
        <v>9826091</v>
      </c>
      <c r="C76" s="23">
        <f>C71+C73-C74+C75</f>
        <v>9122483</v>
      </c>
      <c r="D76" s="8">
        <f t="shared" ref="D76" si="4">B76-C76</f>
        <v>703608</v>
      </c>
    </row>
    <row r="77" spans="1:4" ht="33" customHeight="1" x14ac:dyDescent="0.4">
      <c r="D77" s="2"/>
    </row>
  </sheetData>
  <phoneticPr fontId="2"/>
  <pageMargins left="0.70866141732283472" right="0.70866141732283472" top="0.74803149606299213" bottom="0.55118110236220474" header="0.31496062992125984" footer="0.31496062992125984"/>
  <pageSetup paperSize="9" scale="81" fitToHeight="2" orientation="portrait" verticalDpi="0" r:id="rId1"/>
  <rowBreaks count="1" manualBreakCount="1">
    <brk id="3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1貸借対照表</vt:lpstr>
      <vt:lpstr>2 正味財産増減計算書</vt:lpstr>
      <vt:lpstr>'1貸借対照表'!Print_Area</vt:lpstr>
      <vt:lpstr>'2 正味財産増減計算書'!Print_Area</vt:lpstr>
      <vt:lpstr>'2 正味財産増減計算書'!Print_Titles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user01</cp:lastModifiedBy>
  <cp:lastPrinted>2024-05-15T07:53:47Z</cp:lastPrinted>
  <dcterms:created xsi:type="dcterms:W3CDTF">2020-12-01T02:28:10Z</dcterms:created>
  <dcterms:modified xsi:type="dcterms:W3CDTF">2024-06-11T06:44:21Z</dcterms:modified>
</cp:coreProperties>
</file>