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Share\04ホームページ\08HP再構築用データ(ビルダー２１）\R3更新用\"/>
    </mc:Choice>
  </mc:AlternateContent>
  <xr:revisionPtr revIDLastSave="0" documentId="13_ncr:1_{C977835E-2A6E-46A6-A889-D8CAC70D8A9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損益予算書" sheetId="16" r:id="rId1"/>
  </sheets>
  <definedNames>
    <definedName name="_xlnm.Print_Area" localSheetId="0">損益予算書!$A$1:$I$75</definedName>
    <definedName name="_xlnm.Print_Titles" localSheetId="0">損益予算書!$7:$8</definedName>
  </definedNames>
  <calcPr calcId="191029"/>
</workbook>
</file>

<file path=xl/calcChain.xml><?xml version="1.0" encoding="utf-8"?>
<calcChain xmlns="http://schemas.openxmlformats.org/spreadsheetml/2006/main">
  <c r="G70" i="16" l="1"/>
  <c r="H40" i="16" l="1"/>
  <c r="H58" i="16" s="1"/>
  <c r="H24" i="16"/>
  <c r="H19" i="16"/>
  <c r="H16" i="16"/>
  <c r="H13" i="16"/>
  <c r="H11" i="16"/>
  <c r="H22" i="16" l="1"/>
  <c r="H59" i="16"/>
  <c r="H70" i="16" l="1"/>
  <c r="H75" i="16" s="1"/>
  <c r="H68" i="16"/>
  <c r="H61" i="16"/>
  <c r="I15" i="16" l="1"/>
  <c r="I39" i="16" l="1"/>
  <c r="I18" i="16"/>
  <c r="I20" i="16" l="1"/>
  <c r="I69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G40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G24" i="16"/>
  <c r="I21" i="16"/>
  <c r="G19" i="16"/>
  <c r="I17" i="16"/>
  <c r="G16" i="16"/>
  <c r="I16" i="16" s="1"/>
  <c r="I14" i="16"/>
  <c r="G13" i="16"/>
  <c r="I13" i="16" s="1"/>
  <c r="I12" i="16"/>
  <c r="G11" i="16"/>
  <c r="I11" i="16" s="1"/>
  <c r="I40" i="16" l="1"/>
  <c r="G58" i="16"/>
  <c r="I24" i="16"/>
  <c r="G22" i="16"/>
  <c r="I19" i="16"/>
  <c r="I58" i="16" l="1"/>
  <c r="G59" i="16"/>
  <c r="I22" i="16"/>
  <c r="G75" i="16" l="1"/>
  <c r="G61" i="16"/>
  <c r="I61" i="16" s="1"/>
  <c r="I59" i="16"/>
  <c r="I68" i="16" s="1"/>
  <c r="G68" i="16"/>
  <c r="I70" i="16"/>
  <c r="I75" i="16" s="1"/>
</calcChain>
</file>

<file path=xl/sharedStrings.xml><?xml version="1.0" encoding="utf-8"?>
<sst xmlns="http://schemas.openxmlformats.org/spreadsheetml/2006/main" count="79" uniqueCount="65">
  <si>
    <t>科        目</t>
  </si>
  <si>
    <t>Ⅰ　一般正味財産増減の部</t>
  </si>
  <si>
    <t xml:space="preserve">  １．経常増減の部</t>
  </si>
  <si>
    <t xml:space="preserve">    (1) 経常収益</t>
  </si>
  <si>
    <t xml:space="preserve">        受          取           会           費</t>
  </si>
  <si>
    <t xml:space="preserve">          正    会    員     受     取    会    費</t>
  </si>
  <si>
    <t xml:space="preserve">        受     取      補      助      金     等</t>
  </si>
  <si>
    <t xml:space="preserve">          受       取        助        成       金</t>
  </si>
  <si>
    <t xml:space="preserve">          受     取      県      補      助     金</t>
  </si>
  <si>
    <t xml:space="preserve">        事          業           収           益</t>
  </si>
  <si>
    <t xml:space="preserve">        雑                 収                 益</t>
  </si>
  <si>
    <t xml:space="preserve">          受          取           利           息</t>
  </si>
  <si>
    <t xml:space="preserve">        経常収益計</t>
  </si>
  <si>
    <t xml:space="preserve">    (2) 経常費用</t>
  </si>
  <si>
    <t xml:space="preserve">        事                 業                 費</t>
  </si>
  <si>
    <t xml:space="preserve">          会                 議                 費</t>
  </si>
  <si>
    <t xml:space="preserve">          旅       費        交        通       費</t>
  </si>
  <si>
    <t xml:space="preserve">          通       信        運        搬       費</t>
  </si>
  <si>
    <t xml:space="preserve">          消          耗           品           費</t>
  </si>
  <si>
    <t xml:space="preserve">          印       刷        製        本       費</t>
  </si>
  <si>
    <t xml:space="preserve">          賃                 借                 料</t>
  </si>
  <si>
    <t xml:space="preserve">          支          払           会           費</t>
  </si>
  <si>
    <t xml:space="preserve">          調       査        研        究       費</t>
  </si>
  <si>
    <t xml:space="preserve">          役          員           報           酬</t>
  </si>
  <si>
    <t xml:space="preserve">          給          料           手           当</t>
  </si>
  <si>
    <t xml:space="preserve">          福       利        厚        生       費</t>
  </si>
  <si>
    <t xml:space="preserve">          交                 際                 費</t>
  </si>
  <si>
    <t xml:space="preserve">          雑                                    費</t>
  </si>
  <si>
    <t xml:space="preserve">        経常費用計</t>
  </si>
  <si>
    <t xml:space="preserve">          評価損益等調整前当期経常増減額</t>
  </si>
  <si>
    <t xml:space="preserve">          損益評価等計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</si>
  <si>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</si>
  <si>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</si>
  <si>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</si>
  <si>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</si>
  <si>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</si>
  <si>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経常外費用計</t>
  </si>
  <si>
    <t xml:space="preserve">          当期経常外増減額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</si>
  <si>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</si>
  <si>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</si>
  <si>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</si>
  <si>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</si>
  <si>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</si>
  <si>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</si>
  <si>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</si>
  <si>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（単位:円）</t>
  </si>
  <si>
    <t>予算額</t>
  </si>
  <si>
    <t>前年度予算額</t>
  </si>
  <si>
    <t>増  減</t>
  </si>
  <si>
    <t xml:space="preserve">          肉  用  子  牛  事   務   受  託  収  益</t>
  </si>
  <si>
    <t xml:space="preserve">          リ ー ス 事  業  事　務　受　託 　収  益</t>
    <rPh sb="22" eb="23">
      <t>コト</t>
    </rPh>
    <rPh sb="24" eb="25">
      <t>ツトム</t>
    </rPh>
    <rPh sb="26" eb="27">
      <t>ウケ</t>
    </rPh>
    <rPh sb="28" eb="29">
      <t>タク</t>
    </rPh>
    <phoneticPr fontId="1"/>
  </si>
  <si>
    <t xml:space="preserve">          雑　　　　　　　収　　　　　　　入</t>
    <rPh sb="10" eb="11">
      <t>ザツ</t>
    </rPh>
    <rPh sb="18" eb="19">
      <t>シュウ</t>
    </rPh>
    <rPh sb="26" eb="27">
      <t>ニュウ</t>
    </rPh>
    <phoneticPr fontId="1"/>
  </si>
  <si>
    <t xml:space="preserve">          消    耗    什     器     備    品    費</t>
  </si>
  <si>
    <t xml:space="preserve">          光       熱        水        料       費</t>
  </si>
  <si>
    <t xml:space="preserve">          委                 託                 費</t>
  </si>
  <si>
    <t xml:space="preserve">        管                 理                 費</t>
  </si>
  <si>
    <t xml:space="preserve">          租          税           公           課</t>
  </si>
  <si>
    <t/>
  </si>
  <si>
    <t xml:space="preserve">          修　　　　　　　　繕　　　　　　　　　費</t>
    <rPh sb="10" eb="11">
      <t>シュウ</t>
    </rPh>
    <rPh sb="19" eb="20">
      <t>ゼン</t>
    </rPh>
    <rPh sb="29" eb="30">
      <t>ヒ</t>
    </rPh>
    <phoneticPr fontId="1"/>
  </si>
  <si>
    <t xml:space="preserve">          印       刷        製        本       費</t>
    <phoneticPr fontId="1"/>
  </si>
  <si>
    <t>Ⅲ　正味財産期末残高</t>
    <phoneticPr fontId="1"/>
  </si>
  <si>
    <t xml:space="preserve"> </t>
    <phoneticPr fontId="1"/>
  </si>
  <si>
    <t>令和3年 4月 1日から令和4年 3月31日まで</t>
    <rPh sb="0" eb="2">
      <t>レイワ</t>
    </rPh>
    <rPh sb="3" eb="4">
      <t>ネン</t>
    </rPh>
    <rPh sb="12" eb="14">
      <t>レイワ</t>
    </rPh>
    <rPh sb="15" eb="16">
      <t>ネン</t>
    </rPh>
    <phoneticPr fontId="1"/>
  </si>
  <si>
    <t xml:space="preserve"> </t>
    <phoneticPr fontId="1"/>
  </si>
  <si>
    <t>損益予算書</t>
    <rPh sb="0" eb="2">
      <t>ソンエキ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</si>
</sst>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Fill="1">
      <alignment vertical="center"/>
    </xf>
    <xf numFmtId="38" fontId="3" fillId="0" borderId="0" xfId="1" applyFont="1" applyFill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6" fillId="0" borderId="0" xfId="0" applyNumberFormat="1" applyFont="1" applyFill="1">
      <alignment vertical="center"/>
    </xf>
    <xf numFmtId="56" fontId="3" fillId="0" borderId="0" xfId="0" applyNumberFormat="1" applyFont="1" applyFill="1">
      <alignment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7E3E9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M79"/>
  <sheetViews>
    <sheetView tabSelected="1" view="pageBreakPreview" zoomScaleNormal="100" zoomScaleSheetLayoutView="100" workbookViewId="0">
      <selection activeCell="A4" sqref="A4:I4"/>
    </sheetView>
  </sheetViews>
  <sheetFormatPr defaultRowHeight="13.5" x14ac:dyDescent="0.15"/>
  <cols>
    <col min="1" max="5" width="9" style="8"/>
    <col min="6" max="6" width="7.25" style="8" customWidth="1"/>
    <col min="7" max="7" width="12" style="8" customWidth="1"/>
    <col min="8" max="8" width="12.25" style="8" customWidth="1"/>
    <col min="9" max="9" width="15.625" style="27" customWidth="1"/>
    <col min="10" max="10" width="11.625" style="8" bestFit="1" customWidth="1"/>
    <col min="11" max="12" width="10.5" style="8" bestFit="1" customWidth="1"/>
    <col min="13" max="13" width="9.5" style="8" bestFit="1" customWidth="1"/>
    <col min="14" max="16384" width="9" style="8"/>
  </cols>
  <sheetData>
    <row r="1" spans="1:11" s="6" customFormat="1" ht="18" customHeight="1" x14ac:dyDescent="0.15">
      <c r="I1" s="7"/>
    </row>
    <row r="2" spans="1:11" s="6" customFormat="1" ht="17.25" customHeight="1" x14ac:dyDescent="0.15">
      <c r="A2" s="36" t="s">
        <v>64</v>
      </c>
      <c r="B2" s="36"/>
      <c r="C2" s="36"/>
      <c r="D2" s="36"/>
      <c r="E2" s="36"/>
      <c r="F2" s="36"/>
      <c r="G2" s="36"/>
      <c r="H2" s="36"/>
      <c r="I2" s="36"/>
    </row>
    <row r="3" spans="1:11" ht="13.5" customHeight="1" x14ac:dyDescent="0.15">
      <c r="A3" s="36"/>
      <c r="B3" s="36"/>
      <c r="C3" s="36"/>
      <c r="D3" s="36"/>
      <c r="E3" s="36"/>
      <c r="F3" s="36"/>
      <c r="G3" s="36"/>
      <c r="H3" s="36"/>
      <c r="I3" s="36"/>
    </row>
    <row r="4" spans="1:11" ht="13.5" customHeight="1" x14ac:dyDescent="0.15">
      <c r="A4" s="37" t="s">
        <v>62</v>
      </c>
      <c r="B4" s="37"/>
      <c r="C4" s="37"/>
      <c r="D4" s="37"/>
      <c r="E4" s="37"/>
      <c r="F4" s="37"/>
      <c r="G4" s="37"/>
      <c r="H4" s="37"/>
      <c r="I4" s="37"/>
    </row>
    <row r="5" spans="1:11" s="1" customFormat="1" x14ac:dyDescent="0.15">
      <c r="A5" s="38"/>
      <c r="B5" s="38"/>
      <c r="C5" s="38"/>
      <c r="D5" s="38"/>
      <c r="E5" s="38"/>
      <c r="F5" s="38"/>
      <c r="I5" s="9"/>
    </row>
    <row r="6" spans="1:11" s="1" customFormat="1" ht="11.25" customHeight="1" x14ac:dyDescent="0.15">
      <c r="A6" s="39"/>
      <c r="B6" s="39"/>
      <c r="C6" s="39"/>
      <c r="D6" s="39"/>
      <c r="E6" s="39"/>
      <c r="F6" s="39"/>
      <c r="G6" s="40" t="s">
        <v>45</v>
      </c>
      <c r="H6" s="40"/>
      <c r="I6" s="40"/>
    </row>
    <row r="7" spans="1:11" s="1" customFormat="1" x14ac:dyDescent="0.15">
      <c r="A7" s="41" t="s">
        <v>0</v>
      </c>
      <c r="B7" s="42"/>
      <c r="C7" s="42"/>
      <c r="D7" s="42"/>
      <c r="E7" s="42"/>
      <c r="F7" s="42"/>
      <c r="G7" s="10" t="s">
        <v>46</v>
      </c>
      <c r="H7" s="10" t="s">
        <v>47</v>
      </c>
      <c r="I7" s="11" t="s">
        <v>48</v>
      </c>
    </row>
    <row r="8" spans="1:11" s="1" customFormat="1" ht="21.75" customHeight="1" x14ac:dyDescent="0.15">
      <c r="A8" s="43" t="s">
        <v>1</v>
      </c>
      <c r="B8" s="44"/>
      <c r="C8" s="44"/>
      <c r="D8" s="44"/>
      <c r="E8" s="44"/>
      <c r="F8" s="44"/>
      <c r="G8" s="12"/>
      <c r="H8" s="12"/>
      <c r="I8" s="13"/>
      <c r="K8" s="1" t="s">
        <v>61</v>
      </c>
    </row>
    <row r="9" spans="1:11" s="1" customFormat="1" ht="21.75" customHeight="1" x14ac:dyDescent="0.15">
      <c r="A9" s="34" t="s">
        <v>2</v>
      </c>
      <c r="B9" s="35"/>
      <c r="C9" s="35"/>
      <c r="D9" s="35"/>
      <c r="E9" s="35"/>
      <c r="F9" s="35"/>
      <c r="G9" s="14"/>
      <c r="H9" s="14"/>
      <c r="I9" s="15"/>
    </row>
    <row r="10" spans="1:11" s="1" customFormat="1" ht="21.75" customHeight="1" x14ac:dyDescent="0.15">
      <c r="A10" s="34" t="s">
        <v>3</v>
      </c>
      <c r="B10" s="35"/>
      <c r="C10" s="35"/>
      <c r="D10" s="35"/>
      <c r="E10" s="35"/>
      <c r="F10" s="35"/>
      <c r="G10" s="14"/>
      <c r="H10" s="14"/>
      <c r="I10" s="15"/>
    </row>
    <row r="11" spans="1:11" s="1" customFormat="1" ht="21.75" customHeight="1" x14ac:dyDescent="0.15">
      <c r="A11" s="34" t="s">
        <v>4</v>
      </c>
      <c r="B11" s="35"/>
      <c r="C11" s="35"/>
      <c r="D11" s="35"/>
      <c r="E11" s="35"/>
      <c r="F11" s="35"/>
      <c r="G11" s="14">
        <f>G12</f>
        <v>3030000</v>
      </c>
      <c r="H11" s="14">
        <f>H12</f>
        <v>3047000</v>
      </c>
      <c r="I11" s="15">
        <f>G11-H11</f>
        <v>-17000</v>
      </c>
    </row>
    <row r="12" spans="1:11" s="1" customFormat="1" ht="21.75" customHeight="1" x14ac:dyDescent="0.15">
      <c r="A12" s="34" t="s">
        <v>5</v>
      </c>
      <c r="B12" s="35"/>
      <c r="C12" s="35"/>
      <c r="D12" s="35"/>
      <c r="E12" s="35"/>
      <c r="F12" s="35"/>
      <c r="G12" s="14">
        <v>3030000</v>
      </c>
      <c r="H12" s="14">
        <v>3047000</v>
      </c>
      <c r="I12" s="15">
        <f t="shared" ref="I12:I58" si="0">G12-H12</f>
        <v>-17000</v>
      </c>
    </row>
    <row r="13" spans="1:11" s="1" customFormat="1" ht="21.75" customHeight="1" x14ac:dyDescent="0.15">
      <c r="A13" s="34" t="s">
        <v>6</v>
      </c>
      <c r="B13" s="35"/>
      <c r="C13" s="35"/>
      <c r="D13" s="35"/>
      <c r="E13" s="35"/>
      <c r="F13" s="35"/>
      <c r="G13" s="14">
        <f>SUM(G14:G15)</f>
        <v>6010000</v>
      </c>
      <c r="H13" s="14">
        <f>SUM(H14:H15)</f>
        <v>6010000</v>
      </c>
      <c r="I13" s="15">
        <f t="shared" si="0"/>
        <v>0</v>
      </c>
    </row>
    <row r="14" spans="1:11" s="1" customFormat="1" ht="21.75" customHeight="1" x14ac:dyDescent="0.15">
      <c r="A14" s="34" t="s">
        <v>7</v>
      </c>
      <c r="B14" s="35"/>
      <c r="C14" s="35"/>
      <c r="D14" s="35"/>
      <c r="E14" s="35"/>
      <c r="F14" s="35"/>
      <c r="G14" s="14">
        <v>4980000</v>
      </c>
      <c r="H14" s="14">
        <v>4980000</v>
      </c>
      <c r="I14" s="15">
        <f t="shared" si="0"/>
        <v>0</v>
      </c>
    </row>
    <row r="15" spans="1:11" s="1" customFormat="1" ht="21.75" customHeight="1" x14ac:dyDescent="0.15">
      <c r="A15" s="34" t="s">
        <v>8</v>
      </c>
      <c r="B15" s="35"/>
      <c r="C15" s="35"/>
      <c r="D15" s="35"/>
      <c r="E15" s="35"/>
      <c r="F15" s="35"/>
      <c r="G15" s="14">
        <v>1030000</v>
      </c>
      <c r="H15" s="14">
        <v>1030000</v>
      </c>
      <c r="I15" s="15">
        <f t="shared" ref="I15" si="1">G15-H15</f>
        <v>0</v>
      </c>
    </row>
    <row r="16" spans="1:11" s="1" customFormat="1" ht="21.75" customHeight="1" x14ac:dyDescent="0.15">
      <c r="A16" s="34" t="s">
        <v>9</v>
      </c>
      <c r="B16" s="35"/>
      <c r="C16" s="35"/>
      <c r="D16" s="35"/>
      <c r="E16" s="35"/>
      <c r="F16" s="35"/>
      <c r="G16" s="14">
        <f>SUM(G17:G18)</f>
        <v>460000</v>
      </c>
      <c r="H16" s="14">
        <f>SUM(H17:H18)</f>
        <v>439000</v>
      </c>
      <c r="I16" s="15">
        <f t="shared" si="0"/>
        <v>21000</v>
      </c>
    </row>
    <row r="17" spans="1:9" s="1" customFormat="1" ht="21.75" customHeight="1" x14ac:dyDescent="0.15">
      <c r="A17" s="34" t="s">
        <v>49</v>
      </c>
      <c r="B17" s="35"/>
      <c r="C17" s="35"/>
      <c r="D17" s="35"/>
      <c r="E17" s="35"/>
      <c r="F17" s="35"/>
      <c r="G17" s="14">
        <v>380000</v>
      </c>
      <c r="H17" s="14">
        <v>359000</v>
      </c>
      <c r="I17" s="15">
        <f t="shared" si="0"/>
        <v>21000</v>
      </c>
    </row>
    <row r="18" spans="1:9" s="1" customFormat="1" ht="21.75" customHeight="1" x14ac:dyDescent="0.15">
      <c r="A18" s="34" t="s">
        <v>50</v>
      </c>
      <c r="B18" s="35"/>
      <c r="C18" s="35"/>
      <c r="D18" s="35"/>
      <c r="E18" s="35"/>
      <c r="F18" s="35"/>
      <c r="G18" s="14">
        <v>80000</v>
      </c>
      <c r="H18" s="14">
        <v>80000</v>
      </c>
      <c r="I18" s="15">
        <f t="shared" ref="I18" si="2">G18-H18</f>
        <v>0</v>
      </c>
    </row>
    <row r="19" spans="1:9" s="1" customFormat="1" ht="21.75" customHeight="1" x14ac:dyDescent="0.15">
      <c r="A19" s="34" t="s">
        <v>10</v>
      </c>
      <c r="B19" s="35"/>
      <c r="C19" s="35"/>
      <c r="D19" s="35"/>
      <c r="E19" s="35"/>
      <c r="F19" s="35"/>
      <c r="G19" s="14">
        <f>SUM(G20:G21)</f>
        <v>31000</v>
      </c>
      <c r="H19" s="14">
        <f>SUM(H20:H21)</f>
        <v>31000</v>
      </c>
      <c r="I19" s="16">
        <f t="shared" ref="I19" si="3">SUM(I20:I21)</f>
        <v>0</v>
      </c>
    </row>
    <row r="20" spans="1:9" s="1" customFormat="1" ht="21.75" customHeight="1" x14ac:dyDescent="0.15">
      <c r="A20" s="34" t="s">
        <v>11</v>
      </c>
      <c r="B20" s="35"/>
      <c r="C20" s="35"/>
      <c r="D20" s="35"/>
      <c r="E20" s="35"/>
      <c r="F20" s="35"/>
      <c r="G20" s="14">
        <v>1000</v>
      </c>
      <c r="H20" s="14">
        <v>1000</v>
      </c>
      <c r="I20" s="15">
        <f t="shared" si="0"/>
        <v>0</v>
      </c>
    </row>
    <row r="21" spans="1:9" s="1" customFormat="1" ht="21.75" customHeight="1" x14ac:dyDescent="0.15">
      <c r="A21" s="34" t="s">
        <v>51</v>
      </c>
      <c r="B21" s="35"/>
      <c r="C21" s="35"/>
      <c r="D21" s="35"/>
      <c r="E21" s="35"/>
      <c r="F21" s="35"/>
      <c r="G21" s="17">
        <v>30000</v>
      </c>
      <c r="H21" s="17">
        <v>30000</v>
      </c>
      <c r="I21" s="15">
        <f t="shared" si="0"/>
        <v>0</v>
      </c>
    </row>
    <row r="22" spans="1:9" s="1" customFormat="1" ht="21.75" customHeight="1" x14ac:dyDescent="0.15">
      <c r="A22" s="34" t="s">
        <v>12</v>
      </c>
      <c r="B22" s="35"/>
      <c r="C22" s="35"/>
      <c r="D22" s="35"/>
      <c r="E22" s="35"/>
      <c r="F22" s="35"/>
      <c r="G22" s="18">
        <f>G11+G13+G16+G19</f>
        <v>9531000</v>
      </c>
      <c r="H22" s="18">
        <f>H11+H13+H16+H19</f>
        <v>9527000</v>
      </c>
      <c r="I22" s="19">
        <f>G22-H22</f>
        <v>4000</v>
      </c>
    </row>
    <row r="23" spans="1:9" s="1" customFormat="1" ht="21.75" customHeight="1" x14ac:dyDescent="0.15">
      <c r="A23" s="34" t="s">
        <v>13</v>
      </c>
      <c r="B23" s="35"/>
      <c r="C23" s="35"/>
      <c r="D23" s="35"/>
      <c r="E23" s="35"/>
      <c r="F23" s="35"/>
      <c r="G23" s="20"/>
      <c r="H23" s="20"/>
      <c r="I23" s="21"/>
    </row>
    <row r="24" spans="1:9" s="1" customFormat="1" ht="21.75" customHeight="1" x14ac:dyDescent="0.15">
      <c r="A24" s="34" t="s">
        <v>14</v>
      </c>
      <c r="B24" s="35"/>
      <c r="C24" s="35"/>
      <c r="D24" s="35"/>
      <c r="E24" s="35"/>
      <c r="F24" s="35"/>
      <c r="G24" s="14">
        <f>SUM(G25:G39)</f>
        <v>7209000</v>
      </c>
      <c r="H24" s="14">
        <f>SUM(H25:H39)</f>
        <v>8247900</v>
      </c>
      <c r="I24" s="15">
        <f t="shared" si="0"/>
        <v>-1038900</v>
      </c>
    </row>
    <row r="25" spans="1:9" s="1" customFormat="1" ht="22.5" customHeight="1" x14ac:dyDescent="0.15">
      <c r="A25" s="34" t="s">
        <v>23</v>
      </c>
      <c r="B25" s="35"/>
      <c r="C25" s="35"/>
      <c r="D25" s="35"/>
      <c r="E25" s="35"/>
      <c r="F25" s="35"/>
      <c r="G25" s="14">
        <v>3323000</v>
      </c>
      <c r="H25" s="14">
        <v>3383900</v>
      </c>
      <c r="I25" s="15">
        <f t="shared" si="0"/>
        <v>-60900</v>
      </c>
    </row>
    <row r="26" spans="1:9" s="1" customFormat="1" ht="22.5" customHeight="1" x14ac:dyDescent="0.15">
      <c r="A26" s="34" t="s">
        <v>24</v>
      </c>
      <c r="B26" s="35"/>
      <c r="C26" s="35"/>
      <c r="D26" s="35"/>
      <c r="E26" s="35"/>
      <c r="F26" s="35"/>
      <c r="G26" s="14">
        <v>1911000</v>
      </c>
      <c r="H26" s="14">
        <v>2143000</v>
      </c>
      <c r="I26" s="15">
        <f t="shared" si="0"/>
        <v>-232000</v>
      </c>
    </row>
    <row r="27" spans="1:9" s="1" customFormat="1" ht="22.5" customHeight="1" x14ac:dyDescent="0.15">
      <c r="A27" s="34" t="s">
        <v>25</v>
      </c>
      <c r="B27" s="35"/>
      <c r="C27" s="35"/>
      <c r="D27" s="35"/>
      <c r="E27" s="35"/>
      <c r="F27" s="35"/>
      <c r="G27" s="14">
        <v>550000</v>
      </c>
      <c r="H27" s="14">
        <v>1008000</v>
      </c>
      <c r="I27" s="15">
        <f t="shared" si="0"/>
        <v>-458000</v>
      </c>
    </row>
    <row r="28" spans="1:9" s="1" customFormat="1" ht="21.75" customHeight="1" x14ac:dyDescent="0.15">
      <c r="A28" s="34" t="s">
        <v>15</v>
      </c>
      <c r="B28" s="35"/>
      <c r="C28" s="35"/>
      <c r="D28" s="35"/>
      <c r="E28" s="35"/>
      <c r="F28" s="35"/>
      <c r="G28" s="14">
        <v>0</v>
      </c>
      <c r="H28" s="14">
        <v>24000</v>
      </c>
      <c r="I28" s="15">
        <f t="shared" si="0"/>
        <v>-24000</v>
      </c>
    </row>
    <row r="29" spans="1:9" s="1" customFormat="1" ht="21.75" customHeight="1" x14ac:dyDescent="0.15">
      <c r="A29" s="34" t="s">
        <v>16</v>
      </c>
      <c r="B29" s="35"/>
      <c r="C29" s="35"/>
      <c r="D29" s="35"/>
      <c r="E29" s="35"/>
      <c r="F29" s="35"/>
      <c r="G29" s="14">
        <v>239000</v>
      </c>
      <c r="H29" s="14">
        <v>361000</v>
      </c>
      <c r="I29" s="15">
        <f t="shared" si="0"/>
        <v>-122000</v>
      </c>
    </row>
    <row r="30" spans="1:9" s="1" customFormat="1" ht="21.75" customHeight="1" x14ac:dyDescent="0.15">
      <c r="A30" s="34" t="s">
        <v>17</v>
      </c>
      <c r="B30" s="35"/>
      <c r="C30" s="35"/>
      <c r="D30" s="35"/>
      <c r="E30" s="35"/>
      <c r="F30" s="35"/>
      <c r="G30" s="14">
        <v>240000</v>
      </c>
      <c r="H30" s="14">
        <v>199000</v>
      </c>
      <c r="I30" s="15">
        <f t="shared" si="0"/>
        <v>41000</v>
      </c>
    </row>
    <row r="31" spans="1:9" s="1" customFormat="1" ht="21.75" customHeight="1" x14ac:dyDescent="0.15">
      <c r="A31" s="34" t="s">
        <v>52</v>
      </c>
      <c r="B31" s="35"/>
      <c r="C31" s="35"/>
      <c r="D31" s="35"/>
      <c r="E31" s="35"/>
      <c r="F31" s="35"/>
      <c r="G31" s="14">
        <v>16000</v>
      </c>
      <c r="H31" s="14">
        <v>36000</v>
      </c>
      <c r="I31" s="15">
        <f t="shared" si="0"/>
        <v>-20000</v>
      </c>
    </row>
    <row r="32" spans="1:9" s="1" customFormat="1" ht="21.75" customHeight="1" x14ac:dyDescent="0.15">
      <c r="A32" s="34" t="s">
        <v>18</v>
      </c>
      <c r="B32" s="35"/>
      <c r="C32" s="35"/>
      <c r="D32" s="35"/>
      <c r="E32" s="35"/>
      <c r="F32" s="35"/>
      <c r="G32" s="14">
        <v>65000</v>
      </c>
      <c r="H32" s="14">
        <v>160000</v>
      </c>
      <c r="I32" s="15">
        <f t="shared" si="0"/>
        <v>-95000</v>
      </c>
    </row>
    <row r="33" spans="1:9" s="1" customFormat="1" ht="21.75" customHeight="1" x14ac:dyDescent="0.15">
      <c r="A33" s="34" t="s">
        <v>58</v>
      </c>
      <c r="B33" s="35"/>
      <c r="C33" s="35"/>
      <c r="D33" s="35"/>
      <c r="E33" s="35"/>
      <c r="F33" s="35"/>
      <c r="G33" s="14">
        <v>16000</v>
      </c>
      <c r="H33" s="14">
        <v>0</v>
      </c>
      <c r="I33" s="15">
        <f t="shared" si="0"/>
        <v>16000</v>
      </c>
    </row>
    <row r="34" spans="1:9" s="1" customFormat="1" ht="21.75" customHeight="1" x14ac:dyDescent="0.15">
      <c r="A34" s="34" t="s">
        <v>59</v>
      </c>
      <c r="B34" s="35"/>
      <c r="C34" s="35"/>
      <c r="D34" s="35"/>
      <c r="E34" s="35"/>
      <c r="F34" s="35"/>
      <c r="G34" s="14">
        <v>99000</v>
      </c>
      <c r="H34" s="14">
        <v>104000</v>
      </c>
      <c r="I34" s="15">
        <f t="shared" si="0"/>
        <v>-5000</v>
      </c>
    </row>
    <row r="35" spans="1:9" s="1" customFormat="1" ht="21.75" customHeight="1" x14ac:dyDescent="0.15">
      <c r="A35" s="34" t="s">
        <v>53</v>
      </c>
      <c r="B35" s="35"/>
      <c r="C35" s="35"/>
      <c r="D35" s="35"/>
      <c r="E35" s="35"/>
      <c r="F35" s="35"/>
      <c r="G35" s="14">
        <v>1000</v>
      </c>
      <c r="H35" s="14">
        <v>2000</v>
      </c>
      <c r="I35" s="15">
        <f t="shared" si="0"/>
        <v>-1000</v>
      </c>
    </row>
    <row r="36" spans="1:9" s="1" customFormat="1" ht="21.75" customHeight="1" x14ac:dyDescent="0.15">
      <c r="A36" s="34" t="s">
        <v>20</v>
      </c>
      <c r="B36" s="35"/>
      <c r="C36" s="35"/>
      <c r="D36" s="35"/>
      <c r="E36" s="35"/>
      <c r="F36" s="35"/>
      <c r="G36" s="14">
        <v>448000</v>
      </c>
      <c r="H36" s="14">
        <v>513000</v>
      </c>
      <c r="I36" s="15">
        <f t="shared" si="0"/>
        <v>-65000</v>
      </c>
    </row>
    <row r="37" spans="1:9" s="1" customFormat="1" ht="21.75" customHeight="1" x14ac:dyDescent="0.15">
      <c r="A37" s="34" t="s">
        <v>21</v>
      </c>
      <c r="B37" s="35"/>
      <c r="C37" s="35"/>
      <c r="D37" s="35"/>
      <c r="E37" s="35"/>
      <c r="F37" s="35"/>
      <c r="G37" s="14">
        <v>48000</v>
      </c>
      <c r="H37" s="14">
        <v>49000</v>
      </c>
      <c r="I37" s="15">
        <f t="shared" si="0"/>
        <v>-1000</v>
      </c>
    </row>
    <row r="38" spans="1:9" s="1" customFormat="1" ht="21.75" customHeight="1" x14ac:dyDescent="0.15">
      <c r="A38" s="34" t="s">
        <v>22</v>
      </c>
      <c r="B38" s="35"/>
      <c r="C38" s="35"/>
      <c r="D38" s="35"/>
      <c r="E38" s="35"/>
      <c r="F38" s="35"/>
      <c r="G38" s="14">
        <v>63000</v>
      </c>
      <c r="H38" s="14">
        <v>78000</v>
      </c>
      <c r="I38" s="15">
        <f t="shared" si="0"/>
        <v>-15000</v>
      </c>
    </row>
    <row r="39" spans="1:9" s="1" customFormat="1" ht="21.75" customHeight="1" x14ac:dyDescent="0.15">
      <c r="A39" s="45" t="s">
        <v>54</v>
      </c>
      <c r="B39" s="39"/>
      <c r="C39" s="39"/>
      <c r="D39" s="39"/>
      <c r="E39" s="39"/>
      <c r="F39" s="39"/>
      <c r="G39" s="17">
        <v>190000</v>
      </c>
      <c r="H39" s="17">
        <v>187000</v>
      </c>
      <c r="I39" s="22">
        <f t="shared" ref="I39" si="4">G39-H39</f>
        <v>3000</v>
      </c>
    </row>
    <row r="40" spans="1:9" s="1" customFormat="1" ht="21.75" customHeight="1" x14ac:dyDescent="0.15">
      <c r="A40" s="34" t="s">
        <v>55</v>
      </c>
      <c r="B40" s="35"/>
      <c r="C40" s="35"/>
      <c r="D40" s="35"/>
      <c r="E40" s="35"/>
      <c r="F40" s="35"/>
      <c r="G40" s="14">
        <f>SUM(G41:G57)</f>
        <v>2322000</v>
      </c>
      <c r="H40" s="14">
        <f>SUM(H41:H57)</f>
        <v>1419100</v>
      </c>
      <c r="I40" s="15">
        <f t="shared" si="0"/>
        <v>902900</v>
      </c>
    </row>
    <row r="41" spans="1:9" s="1" customFormat="1" ht="21.75" customHeight="1" x14ac:dyDescent="0.15">
      <c r="A41" s="34" t="s">
        <v>23</v>
      </c>
      <c r="B41" s="35"/>
      <c r="C41" s="35"/>
      <c r="D41" s="35"/>
      <c r="E41" s="35"/>
      <c r="F41" s="35"/>
      <c r="G41" s="14">
        <v>658000</v>
      </c>
      <c r="H41" s="14">
        <v>597000</v>
      </c>
      <c r="I41" s="15">
        <f t="shared" si="0"/>
        <v>61000</v>
      </c>
    </row>
    <row r="42" spans="1:9" s="1" customFormat="1" ht="21.75" customHeight="1" x14ac:dyDescent="0.15">
      <c r="A42" s="34" t="s">
        <v>24</v>
      </c>
      <c r="B42" s="35"/>
      <c r="C42" s="35"/>
      <c r="D42" s="35"/>
      <c r="E42" s="35"/>
      <c r="F42" s="35"/>
      <c r="G42" s="14">
        <v>777000</v>
      </c>
      <c r="H42" s="14">
        <v>66000</v>
      </c>
      <c r="I42" s="15">
        <f t="shared" si="0"/>
        <v>711000</v>
      </c>
    </row>
    <row r="43" spans="1:9" s="1" customFormat="1" ht="21.75" customHeight="1" x14ac:dyDescent="0.15">
      <c r="A43" s="34" t="s">
        <v>25</v>
      </c>
      <c r="B43" s="35"/>
      <c r="C43" s="35"/>
      <c r="D43" s="35"/>
      <c r="E43" s="35"/>
      <c r="F43" s="35"/>
      <c r="G43" s="14">
        <v>130000</v>
      </c>
      <c r="H43" s="14">
        <v>137000</v>
      </c>
      <c r="I43" s="15">
        <f t="shared" si="0"/>
        <v>-7000</v>
      </c>
    </row>
    <row r="44" spans="1:9" s="1" customFormat="1" ht="21.75" customHeight="1" x14ac:dyDescent="0.15">
      <c r="A44" s="34" t="s">
        <v>15</v>
      </c>
      <c r="B44" s="35"/>
      <c r="C44" s="35"/>
      <c r="D44" s="35"/>
      <c r="E44" s="35"/>
      <c r="F44" s="35"/>
      <c r="G44" s="14">
        <v>146000</v>
      </c>
      <c r="H44" s="14">
        <v>107000</v>
      </c>
      <c r="I44" s="15">
        <f t="shared" si="0"/>
        <v>39000</v>
      </c>
    </row>
    <row r="45" spans="1:9" s="1" customFormat="1" ht="21.75" customHeight="1" x14ac:dyDescent="0.15">
      <c r="A45" s="34" t="s">
        <v>16</v>
      </c>
      <c r="B45" s="35"/>
      <c r="C45" s="35"/>
      <c r="D45" s="35"/>
      <c r="E45" s="35"/>
      <c r="F45" s="35"/>
      <c r="G45" s="14">
        <v>194000</v>
      </c>
      <c r="H45" s="14">
        <v>194000</v>
      </c>
      <c r="I45" s="15">
        <f t="shared" si="0"/>
        <v>0</v>
      </c>
    </row>
    <row r="46" spans="1:9" s="1" customFormat="1" ht="21.75" customHeight="1" x14ac:dyDescent="0.15">
      <c r="A46" s="34" t="s">
        <v>17</v>
      </c>
      <c r="B46" s="35"/>
      <c r="C46" s="35"/>
      <c r="D46" s="35"/>
      <c r="E46" s="35"/>
      <c r="F46" s="35"/>
      <c r="G46" s="14">
        <v>54000</v>
      </c>
      <c r="H46" s="14">
        <v>66000</v>
      </c>
      <c r="I46" s="15">
        <f t="shared" si="0"/>
        <v>-12000</v>
      </c>
    </row>
    <row r="47" spans="1:9" s="1" customFormat="1" ht="21.75" customHeight="1" x14ac:dyDescent="0.15">
      <c r="A47" s="34" t="s">
        <v>52</v>
      </c>
      <c r="B47" s="35"/>
      <c r="C47" s="35"/>
      <c r="D47" s="35"/>
      <c r="E47" s="35"/>
      <c r="F47" s="35"/>
      <c r="G47" s="14">
        <v>4000</v>
      </c>
      <c r="H47" s="14">
        <v>4000</v>
      </c>
      <c r="I47" s="15">
        <f t="shared" si="0"/>
        <v>0</v>
      </c>
    </row>
    <row r="48" spans="1:9" s="1" customFormat="1" ht="21.75" customHeight="1" x14ac:dyDescent="0.15">
      <c r="A48" s="34" t="s">
        <v>18</v>
      </c>
      <c r="B48" s="35"/>
      <c r="C48" s="35"/>
      <c r="D48" s="35"/>
      <c r="E48" s="35"/>
      <c r="F48" s="35"/>
      <c r="G48" s="14">
        <v>38000</v>
      </c>
      <c r="H48" s="14">
        <v>23000</v>
      </c>
      <c r="I48" s="15">
        <f t="shared" si="0"/>
        <v>15000</v>
      </c>
    </row>
    <row r="49" spans="1:9" s="1" customFormat="1" ht="21.75" customHeight="1" x14ac:dyDescent="0.15">
      <c r="A49" s="34" t="s">
        <v>58</v>
      </c>
      <c r="B49" s="35"/>
      <c r="C49" s="35"/>
      <c r="D49" s="35"/>
      <c r="E49" s="35"/>
      <c r="F49" s="35"/>
      <c r="G49" s="14">
        <v>4000</v>
      </c>
      <c r="H49" s="14">
        <v>0</v>
      </c>
      <c r="I49" s="15">
        <f t="shared" si="0"/>
        <v>4000</v>
      </c>
    </row>
    <row r="50" spans="1:9" s="1" customFormat="1" ht="21.75" customHeight="1" x14ac:dyDescent="0.15">
      <c r="A50" s="34" t="s">
        <v>19</v>
      </c>
      <c r="B50" s="35"/>
      <c r="C50" s="35"/>
      <c r="D50" s="35"/>
      <c r="E50" s="35"/>
      <c r="F50" s="35"/>
      <c r="G50" s="14">
        <v>26000</v>
      </c>
      <c r="H50" s="14">
        <v>8000</v>
      </c>
      <c r="I50" s="15">
        <f t="shared" si="0"/>
        <v>18000</v>
      </c>
    </row>
    <row r="51" spans="1:9" s="1" customFormat="1" ht="21.75" customHeight="1" x14ac:dyDescent="0.15">
      <c r="A51" s="34" t="s">
        <v>53</v>
      </c>
      <c r="B51" s="35"/>
      <c r="C51" s="35"/>
      <c r="D51" s="35"/>
      <c r="E51" s="35"/>
      <c r="F51" s="35"/>
      <c r="G51" s="14">
        <v>1000</v>
      </c>
      <c r="H51" s="14">
        <v>0</v>
      </c>
      <c r="I51" s="15">
        <f t="shared" si="0"/>
        <v>1000</v>
      </c>
    </row>
    <row r="52" spans="1:9" s="1" customFormat="1" ht="21.75" customHeight="1" x14ac:dyDescent="0.15">
      <c r="A52" s="34" t="s">
        <v>20</v>
      </c>
      <c r="B52" s="35"/>
      <c r="C52" s="35"/>
      <c r="D52" s="35"/>
      <c r="E52" s="35"/>
      <c r="F52" s="35"/>
      <c r="G52" s="14">
        <v>148000</v>
      </c>
      <c r="H52" s="14">
        <v>80000</v>
      </c>
      <c r="I52" s="15">
        <f t="shared" si="0"/>
        <v>68000</v>
      </c>
    </row>
    <row r="53" spans="1:9" s="1" customFormat="1" ht="21.75" customHeight="1" x14ac:dyDescent="0.15">
      <c r="A53" s="34" t="s">
        <v>21</v>
      </c>
      <c r="B53" s="35"/>
      <c r="C53" s="35"/>
      <c r="D53" s="35"/>
      <c r="E53" s="35"/>
      <c r="F53" s="35"/>
      <c r="G53" s="14">
        <v>113000</v>
      </c>
      <c r="H53" s="14">
        <v>113000</v>
      </c>
      <c r="I53" s="15">
        <f t="shared" si="0"/>
        <v>0</v>
      </c>
    </row>
    <row r="54" spans="1:9" s="1" customFormat="1" ht="21.75" customHeight="1" x14ac:dyDescent="0.15">
      <c r="A54" s="34" t="s">
        <v>56</v>
      </c>
      <c r="B54" s="35"/>
      <c r="C54" s="35"/>
      <c r="D54" s="35"/>
      <c r="E54" s="35"/>
      <c r="F54" s="35"/>
      <c r="G54" s="14">
        <v>11000</v>
      </c>
      <c r="H54" s="14">
        <v>10000</v>
      </c>
      <c r="I54" s="15">
        <f t="shared" si="0"/>
        <v>1000</v>
      </c>
    </row>
    <row r="55" spans="1:9" s="1" customFormat="1" ht="21.75" customHeight="1" x14ac:dyDescent="0.15">
      <c r="A55" s="34" t="s">
        <v>26</v>
      </c>
      <c r="B55" s="35"/>
      <c r="C55" s="35"/>
      <c r="D55" s="35"/>
      <c r="E55" s="35"/>
      <c r="F55" s="35"/>
      <c r="G55" s="14">
        <v>10000</v>
      </c>
      <c r="H55" s="14">
        <v>6000</v>
      </c>
      <c r="I55" s="15">
        <f t="shared" si="0"/>
        <v>4000</v>
      </c>
    </row>
    <row r="56" spans="1:9" s="1" customFormat="1" ht="21.75" customHeight="1" x14ac:dyDescent="0.15">
      <c r="A56" s="34" t="s">
        <v>22</v>
      </c>
      <c r="B56" s="35"/>
      <c r="C56" s="35"/>
      <c r="D56" s="35"/>
      <c r="E56" s="35"/>
      <c r="F56" s="35"/>
      <c r="G56" s="14">
        <v>0</v>
      </c>
      <c r="H56" s="14">
        <v>0</v>
      </c>
      <c r="I56" s="15">
        <f t="shared" si="0"/>
        <v>0</v>
      </c>
    </row>
    <row r="57" spans="1:9" s="1" customFormat="1" ht="21.75" customHeight="1" x14ac:dyDescent="0.15">
      <c r="A57" s="34" t="s">
        <v>27</v>
      </c>
      <c r="B57" s="35"/>
      <c r="C57" s="35"/>
      <c r="D57" s="35"/>
      <c r="E57" s="35"/>
      <c r="F57" s="35"/>
      <c r="G57" s="17">
        <v>8000</v>
      </c>
      <c r="H57" s="17">
        <v>8100</v>
      </c>
      <c r="I57" s="15">
        <f t="shared" si="0"/>
        <v>-100</v>
      </c>
    </row>
    <row r="58" spans="1:9" s="1" customFormat="1" ht="21.75" customHeight="1" x14ac:dyDescent="0.15">
      <c r="A58" s="34" t="s">
        <v>28</v>
      </c>
      <c r="B58" s="35"/>
      <c r="C58" s="35"/>
      <c r="D58" s="35"/>
      <c r="E58" s="35"/>
      <c r="F58" s="35"/>
      <c r="G58" s="18">
        <f>G24+G40</f>
        <v>9531000</v>
      </c>
      <c r="H58" s="18">
        <f>H24+H40</f>
        <v>9667000</v>
      </c>
      <c r="I58" s="19">
        <f t="shared" si="0"/>
        <v>-136000</v>
      </c>
    </row>
    <row r="59" spans="1:9" s="1" customFormat="1" ht="21.75" customHeight="1" x14ac:dyDescent="0.15">
      <c r="A59" s="34" t="s">
        <v>29</v>
      </c>
      <c r="B59" s="35"/>
      <c r="C59" s="35"/>
      <c r="D59" s="35"/>
      <c r="E59" s="35"/>
      <c r="F59" s="35"/>
      <c r="G59" s="3">
        <f>SUM(G22-G58)</f>
        <v>0</v>
      </c>
      <c r="H59" s="30">
        <f>SUM(H22-H58)</f>
        <v>-140000</v>
      </c>
      <c r="I59" s="19">
        <f>SUM(I22-I58)</f>
        <v>140000</v>
      </c>
    </row>
    <row r="60" spans="1:9" s="1" customFormat="1" ht="20.25" customHeight="1" x14ac:dyDescent="0.15">
      <c r="A60" s="34" t="s">
        <v>30</v>
      </c>
      <c r="B60" s="35"/>
      <c r="C60" s="35"/>
      <c r="D60" s="35"/>
      <c r="E60" s="35"/>
      <c r="F60" s="35"/>
      <c r="G60" s="3">
        <v>0</v>
      </c>
      <c r="H60" s="30">
        <v>0</v>
      </c>
      <c r="I60" s="19">
        <v>0</v>
      </c>
    </row>
    <row r="61" spans="1:9" s="1" customFormat="1" ht="20.25" customHeight="1" x14ac:dyDescent="0.15">
      <c r="A61" s="34" t="s">
        <v>31</v>
      </c>
      <c r="B61" s="35"/>
      <c r="C61" s="35"/>
      <c r="D61" s="35"/>
      <c r="E61" s="35"/>
      <c r="F61" s="35"/>
      <c r="G61" s="3">
        <f>SUM(G59)</f>
        <v>0</v>
      </c>
      <c r="H61" s="30">
        <f>SUM(H59)</f>
        <v>-140000</v>
      </c>
      <c r="I61" s="19">
        <f>SUM(G61-H61)</f>
        <v>140000</v>
      </c>
    </row>
    <row r="62" spans="1:9" s="1" customFormat="1" ht="20.25" customHeight="1" x14ac:dyDescent="0.15">
      <c r="A62" s="34" t="s">
        <v>32</v>
      </c>
      <c r="B62" s="35"/>
      <c r="C62" s="35"/>
      <c r="D62" s="35"/>
      <c r="E62" s="35"/>
      <c r="F62" s="35"/>
      <c r="G62" s="4"/>
      <c r="H62" s="31"/>
      <c r="I62" s="21"/>
    </row>
    <row r="63" spans="1:9" s="1" customFormat="1" ht="20.25" customHeight="1" x14ac:dyDescent="0.15">
      <c r="A63" s="34" t="s">
        <v>33</v>
      </c>
      <c r="B63" s="35"/>
      <c r="C63" s="35"/>
      <c r="D63" s="35"/>
      <c r="E63" s="35"/>
      <c r="F63" s="35"/>
      <c r="G63" s="23"/>
      <c r="H63" s="23"/>
      <c r="I63" s="22"/>
    </row>
    <row r="64" spans="1:9" s="1" customFormat="1" ht="20.25" customHeight="1" x14ac:dyDescent="0.15">
      <c r="A64" s="34" t="s">
        <v>34</v>
      </c>
      <c r="B64" s="35"/>
      <c r="C64" s="35"/>
      <c r="D64" s="35"/>
      <c r="E64" s="35"/>
      <c r="F64" s="35"/>
      <c r="G64" s="3">
        <v>0</v>
      </c>
      <c r="H64" s="30">
        <v>0</v>
      </c>
      <c r="I64" s="19">
        <v>0</v>
      </c>
    </row>
    <row r="65" spans="1:13" s="1" customFormat="1" ht="20.25" customHeight="1" x14ac:dyDescent="0.15">
      <c r="A65" s="34" t="s">
        <v>35</v>
      </c>
      <c r="B65" s="35"/>
      <c r="C65" s="35"/>
      <c r="D65" s="35"/>
      <c r="E65" s="35"/>
      <c r="F65" s="35"/>
      <c r="G65" s="3"/>
      <c r="H65" s="30"/>
      <c r="I65" s="19"/>
    </row>
    <row r="66" spans="1:13" s="1" customFormat="1" ht="20.25" customHeight="1" x14ac:dyDescent="0.15">
      <c r="A66" s="34" t="s">
        <v>36</v>
      </c>
      <c r="B66" s="35"/>
      <c r="C66" s="35"/>
      <c r="D66" s="35"/>
      <c r="E66" s="35"/>
      <c r="F66" s="35"/>
      <c r="G66" s="3">
        <v>0</v>
      </c>
      <c r="H66" s="30">
        <v>0</v>
      </c>
      <c r="I66" s="19">
        <v>0</v>
      </c>
    </row>
    <row r="67" spans="1:13" s="1" customFormat="1" ht="20.25" customHeight="1" x14ac:dyDescent="0.15">
      <c r="A67" s="34" t="s">
        <v>37</v>
      </c>
      <c r="B67" s="35"/>
      <c r="C67" s="35"/>
      <c r="D67" s="35"/>
      <c r="E67" s="35"/>
      <c r="F67" s="35"/>
      <c r="G67" s="3">
        <v>0</v>
      </c>
      <c r="H67" s="30">
        <v>0</v>
      </c>
      <c r="I67" s="19">
        <v>0</v>
      </c>
    </row>
    <row r="68" spans="1:13" s="1" customFormat="1" ht="20.25" customHeight="1" x14ac:dyDescent="0.15">
      <c r="A68" s="34" t="s">
        <v>38</v>
      </c>
      <c r="B68" s="35"/>
      <c r="C68" s="35"/>
      <c r="D68" s="35"/>
      <c r="E68" s="35"/>
      <c r="F68" s="35"/>
      <c r="G68" s="3">
        <f>G59</f>
        <v>0</v>
      </c>
      <c r="H68" s="30">
        <f>H59</f>
        <v>-140000</v>
      </c>
      <c r="I68" s="19">
        <f t="shared" ref="I68" si="5">I59</f>
        <v>140000</v>
      </c>
    </row>
    <row r="69" spans="1:13" s="1" customFormat="1" ht="20.25" customHeight="1" x14ac:dyDescent="0.15">
      <c r="A69" s="34" t="s">
        <v>39</v>
      </c>
      <c r="B69" s="35"/>
      <c r="C69" s="35"/>
      <c r="D69" s="35"/>
      <c r="E69" s="35"/>
      <c r="F69" s="35"/>
      <c r="G69" s="33">
        <v>8006334</v>
      </c>
      <c r="H69" s="32">
        <v>7250485</v>
      </c>
      <c r="I69" s="29">
        <f>SUM(G69-H69)</f>
        <v>755849</v>
      </c>
      <c r="K69" s="2"/>
      <c r="L69" s="2"/>
      <c r="M69" s="2"/>
    </row>
    <row r="70" spans="1:13" s="1" customFormat="1" ht="21.75" customHeight="1" x14ac:dyDescent="0.15">
      <c r="A70" s="34" t="s">
        <v>40</v>
      </c>
      <c r="B70" s="35"/>
      <c r="C70" s="35"/>
      <c r="D70" s="35"/>
      <c r="E70" s="35"/>
      <c r="F70" s="35"/>
      <c r="G70" s="33">
        <f>SUM(G69+G59)</f>
        <v>8006334</v>
      </c>
      <c r="H70" s="30">
        <f>SUM(H69+H59)</f>
        <v>7110485</v>
      </c>
      <c r="I70" s="19">
        <f>SUM(G70-H70)</f>
        <v>895849</v>
      </c>
      <c r="J70" s="28" t="s">
        <v>63</v>
      </c>
      <c r="K70" s="2" t="s">
        <v>61</v>
      </c>
      <c r="L70" s="2"/>
      <c r="M70" s="2"/>
    </row>
    <row r="71" spans="1:13" s="1" customFormat="1" ht="21.75" customHeight="1" x14ac:dyDescent="0.15">
      <c r="A71" s="34" t="s">
        <v>41</v>
      </c>
      <c r="B71" s="35"/>
      <c r="C71" s="35"/>
      <c r="D71" s="35"/>
      <c r="E71" s="35"/>
      <c r="F71" s="35"/>
      <c r="G71" s="24"/>
      <c r="H71" s="24"/>
      <c r="I71" s="25"/>
      <c r="K71" s="2"/>
      <c r="L71" s="2"/>
      <c r="M71" s="2"/>
    </row>
    <row r="72" spans="1:13" s="1" customFormat="1" ht="20.25" customHeight="1" x14ac:dyDescent="0.15">
      <c r="A72" s="34" t="s">
        <v>42</v>
      </c>
      <c r="B72" s="35"/>
      <c r="C72" s="35"/>
      <c r="D72" s="35"/>
      <c r="E72" s="35"/>
      <c r="F72" s="35"/>
      <c r="G72" s="3">
        <v>0</v>
      </c>
      <c r="H72" s="30">
        <v>0</v>
      </c>
      <c r="I72" s="19">
        <v>0</v>
      </c>
    </row>
    <row r="73" spans="1:13" s="1" customFormat="1" ht="20.25" customHeight="1" x14ac:dyDescent="0.15">
      <c r="A73" s="34" t="s">
        <v>43</v>
      </c>
      <c r="B73" s="35"/>
      <c r="C73" s="35"/>
      <c r="D73" s="35"/>
      <c r="E73" s="35"/>
      <c r="F73" s="35"/>
      <c r="G73" s="3">
        <v>0</v>
      </c>
      <c r="H73" s="30">
        <v>0</v>
      </c>
      <c r="I73" s="19">
        <v>0</v>
      </c>
    </row>
    <row r="74" spans="1:13" s="1" customFormat="1" ht="20.25" customHeight="1" x14ac:dyDescent="0.15">
      <c r="A74" s="34" t="s">
        <v>44</v>
      </c>
      <c r="B74" s="35"/>
      <c r="C74" s="35"/>
      <c r="D74" s="35"/>
      <c r="E74" s="35"/>
      <c r="F74" s="35"/>
      <c r="G74" s="3">
        <v>0</v>
      </c>
      <c r="H74" s="30">
        <v>0</v>
      </c>
      <c r="I74" s="19">
        <v>0</v>
      </c>
    </row>
    <row r="75" spans="1:13" s="1" customFormat="1" ht="20.25" customHeight="1" x14ac:dyDescent="0.15">
      <c r="A75" s="45" t="s">
        <v>60</v>
      </c>
      <c r="B75" s="39"/>
      <c r="C75" s="39"/>
      <c r="D75" s="39"/>
      <c r="E75" s="39"/>
      <c r="F75" s="39"/>
      <c r="G75" s="3">
        <f>SUM(G70)</f>
        <v>8006334</v>
      </c>
      <c r="H75" s="30">
        <f>SUM(H70)</f>
        <v>7110485</v>
      </c>
      <c r="I75" s="19">
        <f>I70-I69</f>
        <v>140000</v>
      </c>
    </row>
    <row r="76" spans="1:13" s="1" customFormat="1" ht="21.75" customHeight="1" x14ac:dyDescent="0.15">
      <c r="A76" s="44" t="s">
        <v>57</v>
      </c>
      <c r="B76" s="44"/>
      <c r="C76" s="44"/>
      <c r="D76" s="44"/>
      <c r="E76" s="44"/>
      <c r="F76" s="44"/>
      <c r="G76" s="26"/>
      <c r="H76" s="26"/>
      <c r="I76" s="5"/>
      <c r="J76" s="9"/>
    </row>
    <row r="77" spans="1:13" s="1" customFormat="1" x14ac:dyDescent="0.15">
      <c r="I77" s="9"/>
    </row>
    <row r="78" spans="1:13" s="1" customFormat="1" x14ac:dyDescent="0.15">
      <c r="I78" s="9"/>
    </row>
    <row r="79" spans="1:13" s="1" customFormat="1" x14ac:dyDescent="0.15">
      <c r="A79" s="8"/>
      <c r="B79" s="8"/>
      <c r="C79" s="8"/>
      <c r="D79" s="8"/>
      <c r="E79" s="8"/>
      <c r="F79" s="8"/>
      <c r="G79" s="8"/>
      <c r="H79" s="8"/>
      <c r="I79" s="27"/>
    </row>
  </sheetData>
  <mergeCells count="75">
    <mergeCell ref="A51:F51"/>
    <mergeCell ref="A74:F74"/>
    <mergeCell ref="A15:F15"/>
    <mergeCell ref="A64:F64"/>
    <mergeCell ref="A53:F53"/>
    <mergeCell ref="A54:F54"/>
    <mergeCell ref="A55:F55"/>
    <mergeCell ref="A56:F56"/>
    <mergeCell ref="A57:F57"/>
    <mergeCell ref="A59:F59"/>
    <mergeCell ref="A60:F60"/>
    <mergeCell ref="A61:F61"/>
    <mergeCell ref="A62:F62"/>
    <mergeCell ref="A63:F63"/>
    <mergeCell ref="A58:F58"/>
    <mergeCell ref="A52:F52"/>
    <mergeCell ref="A75:F75"/>
    <mergeCell ref="A76:F76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37:F37"/>
    <mergeCell ref="A38:F38"/>
    <mergeCell ref="A40:F40"/>
    <mergeCell ref="A41:F41"/>
    <mergeCell ref="A42:F42"/>
    <mergeCell ref="A47:F47"/>
    <mergeCell ref="A48:F48"/>
    <mergeCell ref="A39:F39"/>
    <mergeCell ref="A49:F49"/>
    <mergeCell ref="A50:F50"/>
    <mergeCell ref="A46:F46"/>
    <mergeCell ref="A43:F43"/>
    <mergeCell ref="A44:F44"/>
    <mergeCell ref="A45:F45"/>
    <mergeCell ref="A36:F36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24:F24"/>
    <mergeCell ref="A13:F13"/>
    <mergeCell ref="A14:F14"/>
    <mergeCell ref="A16:F16"/>
    <mergeCell ref="A17:F17"/>
    <mergeCell ref="A19:F19"/>
    <mergeCell ref="A20:F20"/>
    <mergeCell ref="A21:F21"/>
    <mergeCell ref="A22:F22"/>
    <mergeCell ref="A23:F23"/>
    <mergeCell ref="A18:F18"/>
    <mergeCell ref="A12:F12"/>
    <mergeCell ref="A2:I3"/>
    <mergeCell ref="A4:I4"/>
    <mergeCell ref="A5:F5"/>
    <mergeCell ref="A6:F6"/>
    <mergeCell ref="G6:I6"/>
    <mergeCell ref="A7:F7"/>
    <mergeCell ref="A8:F8"/>
    <mergeCell ref="A9:F9"/>
    <mergeCell ref="A10:F10"/>
    <mergeCell ref="A11:F11"/>
  </mergeCells>
  <phoneticPr fontId="1"/>
  <pageMargins left="0.70866141732283472" right="0.70866141732283472" top="0.55118110236220474" bottom="0.55118110236220474" header="0.31496062992125984" footer="0.31496062992125984"/>
  <pageSetup paperSize="9" scale="96" orientation="portrait" r:id="rId1"/>
  <rowBreaks count="1" manualBreakCount="1">
    <brk id="39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損益予算書</vt:lpstr>
      <vt:lpstr>損益予算書!Print_Area</vt:lpstr>
      <vt:lpstr>損益予算書!Print_Titles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user02</cp:lastModifiedBy>
  <cp:lastPrinted>2021-04-30T04:35:24Z</cp:lastPrinted>
  <dcterms:created xsi:type="dcterms:W3CDTF">2016-01-26T05:01:41Z</dcterms:created>
  <dcterms:modified xsi:type="dcterms:W3CDTF">2021-05-25T02:18:37Z</dcterms:modified>
</cp:coreProperties>
</file>